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santegouv.sharepoint.com/sites/CommandosSgur2/Documents partages/24.TF Médico-Social/06. Documents pour publication/Annexes/"/>
    </mc:Choice>
  </mc:AlternateContent>
  <xr:revisionPtr revIDLastSave="8" documentId="13_ncr:1_{67E58879-11AE-483D-9D83-2AB87AF6FBDD}" xr6:coauthVersionLast="47" xr6:coauthVersionMax="47" xr10:uidLastSave="{3E80B069-0DCA-4C05-8991-2195B1F91243}"/>
  <bookViews>
    <workbookView xWindow="-120" yWindow="-120" windowWidth="20730" windowHeight="11040" xr2:uid="{43338591-AD66-4776-9AA5-10D2178DE09C}"/>
  </bookViews>
  <sheets>
    <sheet name="Page de garde" sheetId="3" r:id="rId1"/>
    <sheet name="Modèle RAMA" sheetId="1" r:id="rId2"/>
    <sheet name="Modèle Metier RAMA" sheetId="2" r:id="rId3"/>
  </sheets>
  <externalReferences>
    <externalReference r:id="rId4"/>
    <externalReference r:id="rId5"/>
    <externalReference r:id="rId6"/>
    <externalReference r:id="rId7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_xlnm._FilterDatabase" localSheetId="2" hidden="1">'Modèle Metier RAMA'!$A$1:$W$706</definedName>
    <definedName name="_xlnm._FilterDatabase" localSheetId="1" hidden="1">'Modèle RAMA'!$C$83:$M$88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 localSheetId="0">'[1]6-Modèle CAMSP 2'!#REF!</definedName>
    <definedName name="CRRACASTAT___EPILEPS____ANN0">'[2]6-Modèle CAMSP 2'!#REF!</definedName>
    <definedName name="CRRACASTAT___FACTPSSP___ANN0" localSheetId="0">'[1]6-Modèle CAMSP 2'!#REF!</definedName>
    <definedName name="CRRACASTAT___FACTPSSP___ANN0">'[2]6-Modèle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 localSheetId="0">'[1]7-Modèle CMPP'!$C$110</definedName>
    <definedName name="CRRACMACTI___COLLOQJ_REAANN0">'[2]7-Modèle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 localSheetId="0">'[1]7-Modèle CMPP'!$C$109</definedName>
    <definedName name="CRRACMACTI___FORMPFA_REAANN0">'[2]7-Modèle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 localSheetId="0">'[1]7-Modèle CMPP'!$C$84</definedName>
    <definedName name="CRRACMFILA___ACTAUTR_REAANN0">'[2]7-Modèle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 localSheetId="0">'[1]7-Modèle CMPP'!$C$81</definedName>
    <definedName name="CRRACMFILA___ACTDOM__REAANN0">'[2]7-Modèle CMPP'!$C$81</definedName>
    <definedName name="CRRACMFILA___ACTEDU__REAANN0" localSheetId="0">'[1]7-Modèle CMPP'!$C$83</definedName>
    <definedName name="CRRACMFILA___ACTEDU__REAANN0">'[2]7-Modèle CMPP'!$C$83</definedName>
    <definedName name="CRRACMFILA___ACTSCO__REAANN0" localSheetId="0">'[1]7-Modèle CMPP'!$C$82</definedName>
    <definedName name="CRRACMFILA___ACTSCO__REAANN0">'[2]7-Modèle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 localSheetId="0">'[1]7-Modèle CMPP'!$C$98</definedName>
    <definedName name="CRRACMFILA___RVE40___REAANN0">'[2]7-Modèle CMPP'!$C$98</definedName>
    <definedName name="CRRACMFILA___RVE47___REAANN0" localSheetId="0">'[1]7-Modèle CMPP'!$C$97</definedName>
    <definedName name="CRRACMFILA___RVE47___REAANN0">'[2]7-Modèle CMPP'!$C$97</definedName>
    <definedName name="CRRACMFILA___RVE48___REAANN0" localSheetId="0">'[1]7-Modèle CMPP'!$C$89</definedName>
    <definedName name="CRRACMFILA___RVE48___REAANN0">'[2]7-Modèle CMPP'!$C$89</definedName>
    <definedName name="CRRACMFILA___RVE50___REAANN0" localSheetId="0">'[1]7-Modèle CMPP'!$C$92</definedName>
    <definedName name="CRRACMFILA___RVE50___REAANN0">'[2]7-Modèle CMPP'!$C$92</definedName>
    <definedName name="CRRACMFILA___RVE53___REAANN0" localSheetId="0">'[1]7-Modèle CMPP'!$C$90</definedName>
    <definedName name="CRRACMFILA___RVE53___REAANN0">'[2]7-Modèle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 localSheetId="0">'[1]7-Modèle CMPP'!$C$99</definedName>
    <definedName name="CRRACMFILA___RVEAUTR_REAANN0">'[2]7-Modèle CMPP'!$C$99</definedName>
    <definedName name="CRRACMFILA___RVEES___REAANN0" localSheetId="0">'[1]7-Modèle CMPP'!$C$95</definedName>
    <definedName name="CRRACMFILA___RVEES___REAANN0">'[2]7-Modèle CMPP'!$C$95</definedName>
    <definedName name="CRRACMFILA___RVEESEN_REAANN0">#REF!</definedName>
    <definedName name="CRRACMFILA___RVGE40__REAANN0" localSheetId="0">'[1]7-Modèle CMPP'!$D$98</definedName>
    <definedName name="CRRACMFILA___RVGE40__REAANN0">'[2]7-Modèle CMPP'!$D$98</definedName>
    <definedName name="CRRACMFILA___RVGE47__REAANN0" localSheetId="0">'[1]7-Modèle CMPP'!$D$97</definedName>
    <definedName name="CRRACMFILA___RVGE47__REAANN0">'[2]7-Modèle CMPP'!$D$97</definedName>
    <definedName name="CRRACMFILA___RVGE48__REAANN0" localSheetId="0">'[1]7-Modèle CMPP'!$D$89</definedName>
    <definedName name="CRRACMFILA___RVGE48__REAANN0">'[2]7-Modèle CMPP'!$D$89</definedName>
    <definedName name="CRRACMFILA___RVGE50__REAANN0" localSheetId="0">'[1]7-Modèle CMPP'!$D$92</definedName>
    <definedName name="CRRACMFILA___RVGE50__REAANN0">'[2]7-Modèle CMPP'!$D$92</definedName>
    <definedName name="CRRACMFILA___RVGE53__REAANN0" localSheetId="0">'[1]7-Modèle CMPP'!$D$90</definedName>
    <definedName name="CRRACMFILA___RVGE53__REAANN0">'[2]7-Modèle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 localSheetId="0">'[1]7-Modèle CMPP'!$D$99</definedName>
    <definedName name="CRRACMFILA___RVGEAUTRREAANN0">'[2]7-Modèle CMPP'!$D$99</definedName>
    <definedName name="CRRACMFILA___RVGEES__REAANN0" localSheetId="0">'[1]7-Modèle CMPP'!$D$95</definedName>
    <definedName name="CRRACMFILA___RVGEES__REAANN0">'[2]7-Modèle CMPP'!$D$95</definedName>
    <definedName name="CRRACMFILA___RVGEESENREAANN0">#REF!</definedName>
    <definedName name="CRRACMFILA___RVNREA__REAANN0">#REF!</definedName>
    <definedName name="CRRACMFILA___RVP40___REAANN0" localSheetId="0">'[1]7-Modèle CMPP'!$E$98</definedName>
    <definedName name="CRRACMFILA___RVP40___REAANN0">'[2]7-Modèle CMPP'!$E$98</definedName>
    <definedName name="CRRACMFILA___RVP47___REAANN0" localSheetId="0">'[1]7-Modèle CMPP'!$E$97</definedName>
    <definedName name="CRRACMFILA___RVP47___REAANN0">'[2]7-Modèle CMPP'!$E$97</definedName>
    <definedName name="CRRACMFILA___RVP48___REAANN0" localSheetId="0">'[1]7-Modèle CMPP'!$E$89</definedName>
    <definedName name="CRRACMFILA___RVP48___REAANN0">'[2]7-Modèle CMPP'!$E$89</definedName>
    <definedName name="CRRACMFILA___RVP50___REAANN0" localSheetId="0">'[1]7-Modèle CMPP'!$E$92</definedName>
    <definedName name="CRRACMFILA___RVP50___REAANN0">'[2]7-Modèle CMPP'!$E$92</definedName>
    <definedName name="CRRACMFILA___RVP53___REAANN0" localSheetId="0">'[1]7-Modèle CMPP'!$E$90</definedName>
    <definedName name="CRRACMFILA___RVP53___REAANN0">'[2]7-Modèle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 localSheetId="0">'[1]7-Modèle CMPP'!$E$99</definedName>
    <definedName name="CRRACMFILA___RVPAUTR_REAANN0">'[2]7-Modèle CMPP'!$E$99</definedName>
    <definedName name="CRRACMFILA___RVPES___REAANN0" localSheetId="0">'[1]7-Modèle CMPP'!$E$95</definedName>
    <definedName name="CRRACMFILA___RVPES___REAANN0">'[2]7-Modèle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 localSheetId="0">'[1]7-Modèle CMPP'!#REF!</definedName>
    <definedName name="CRRACMIDEN___ANNOUV10REAANN0">'[2]7-Modèle CMPP'!#REF!</definedName>
    <definedName name="CRRACMIDEN___ANNOUV11REAANN0" localSheetId="0">'[1]7-Modèle CMPP'!#REF!</definedName>
    <definedName name="CRRACMIDEN___ANNOUV11REAANN0">'[2]7-Modèle CMPP'!#REF!</definedName>
    <definedName name="CRRACMIDEN___ANNOUV12REAANN0" localSheetId="0">'[1]7-Modèle CMPP'!#REF!</definedName>
    <definedName name="CRRACMIDEN___ANNOUV12REAANN0">'[2]7-Modèle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 localSheetId="0">'[1]7-Modèle CMPP'!#REF!</definedName>
    <definedName name="CRRACMIDEN___ANNOUV5_REAANN0">'[2]7-Modèle CMPP'!#REF!</definedName>
    <definedName name="CRRACMIDEN___ANNOUV6_REAANN0" localSheetId="0">'[1]7-Modèle CMPP'!#REF!</definedName>
    <definedName name="CRRACMIDEN___ANNOUV6_REAANN0">'[2]7-Modèle CMPP'!#REF!</definedName>
    <definedName name="CRRACMIDEN___ANNOUV7_REAANN0" localSheetId="0">'[1]7-Modèle CMPP'!#REF!</definedName>
    <definedName name="CRRACMIDEN___ANNOUV7_REAANN0">'[2]7-Modèle CMPP'!#REF!</definedName>
    <definedName name="CRRACMIDEN___ANNOUV8_REAANN0" localSheetId="0">'[1]7-Modèle CMPP'!#REF!</definedName>
    <definedName name="CRRACMIDEN___ANNOUV8_REAANN0">'[2]7-Modèle CMPP'!#REF!</definedName>
    <definedName name="CRRACMIDEN___ANNOUV9_REAANN0" localSheetId="0">'[1]7-Modèle CMPP'!#REF!</definedName>
    <definedName name="CRRACMIDEN___ANNOUV9_REAANN0">'[2]7-Modèle CMPP'!#REF!</definedName>
    <definedName name="CRRACMIDEN___ANNOUVPRREAANN0">#REF!</definedName>
    <definedName name="CRRACMIDEN___CCNT____REAANN0">#REF!</definedName>
    <definedName name="CRRACMIDEN___COMMUN10REAANN0" localSheetId="0">'[1]7-Modèle CMPP'!#REF!</definedName>
    <definedName name="CRRACMIDEN___COMMUN10REAANN0">'[2]7-Modèle CMPP'!#REF!</definedName>
    <definedName name="CRRACMIDEN___COMMUN11REAANN0" localSheetId="0">'[1]7-Modèle CMPP'!#REF!</definedName>
    <definedName name="CRRACMIDEN___COMMUN11REAANN0">'[2]7-Modèle CMPP'!#REF!</definedName>
    <definedName name="CRRACMIDEN___COMMUN12REAANN0" localSheetId="0">'[1]7-Modèle CMPP'!#REF!</definedName>
    <definedName name="CRRACMIDEN___COMMUN12REAANN0">'[2]7-Modèle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 localSheetId="0">'[1]7-Modèle CMPP'!#REF!</definedName>
    <definedName name="CRRACMIDEN___COMMUN5_REAANN0">'[2]7-Modèle CMPP'!#REF!</definedName>
    <definedName name="CRRACMIDEN___COMMUN6_REAANN0" localSheetId="0">'[1]7-Modèle CMPP'!#REF!</definedName>
    <definedName name="CRRACMIDEN___COMMUN6_REAANN0">'[2]7-Modèle CMPP'!#REF!</definedName>
    <definedName name="CRRACMIDEN___COMMUN7_REAANN0" localSheetId="0">'[1]7-Modèle CMPP'!#REF!</definedName>
    <definedName name="CRRACMIDEN___COMMUN7_REAANN0">'[2]7-Modèle CMPP'!#REF!</definedName>
    <definedName name="CRRACMIDEN___COMMUN8_REAANN0" localSheetId="0">'[1]7-Modèle CMPP'!#REF!</definedName>
    <definedName name="CRRACMIDEN___COMMUN8_REAANN0">'[2]7-Modèle CMPP'!#REF!</definedName>
    <definedName name="CRRACMIDEN___COMMUN9_REAANN0" localSheetId="0">'[1]7-Modèle CMPP'!#REF!</definedName>
    <definedName name="CRRACMIDEN___COMMUN9_REAANN0">'[2]7-Modèle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 localSheetId="0">'[1]7-Modèle CMPP'!#REF!</definedName>
    <definedName name="CRRACMIDEN___FILSIT10REAANN0">'[2]7-Modèle CMPP'!#REF!</definedName>
    <definedName name="CRRACMIDEN___FILSIT11REAANN0" localSheetId="0">'[1]7-Modèle CMPP'!#REF!</definedName>
    <definedName name="CRRACMIDEN___FILSIT11REAANN0">'[2]7-Modèle CMPP'!#REF!</definedName>
    <definedName name="CRRACMIDEN___FILSIT12REAANN0" localSheetId="0">'[1]7-Modèle CMPP'!#REF!</definedName>
    <definedName name="CRRACMIDEN___FILSIT12REAANN0">'[2]7-Modèle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 localSheetId="0">'[1]7-Modèle CMPP'!#REF!</definedName>
    <definedName name="CRRACMIDEN___FILSIT5_REAANN0">'[2]7-Modèle CMPP'!#REF!</definedName>
    <definedName name="CRRACMIDEN___FILSIT6_REAANN0" localSheetId="0">'[1]7-Modèle CMPP'!#REF!</definedName>
    <definedName name="CRRACMIDEN___FILSIT6_REAANN0">'[2]7-Modèle CMPP'!#REF!</definedName>
    <definedName name="CRRACMIDEN___FILSIT7_REAANN0" localSheetId="0">'[1]7-Modèle CMPP'!#REF!</definedName>
    <definedName name="CRRACMIDEN___FILSIT7_REAANN0">'[2]7-Modèle CMPP'!#REF!</definedName>
    <definedName name="CRRACMIDEN___FILSIT8_REAANN0" localSheetId="0">'[1]7-Modèle CMPP'!#REF!</definedName>
    <definedName name="CRRACMIDEN___FILSIT8_REAANN0">'[2]7-Modèle CMPP'!#REF!</definedName>
    <definedName name="CRRACMIDEN___FILSIT9_REAANN0" localSheetId="0">'[1]7-Modèle CMPP'!#REF!</definedName>
    <definedName name="CRRACMIDEN___FILSIT9_REAANN0">'[2]7-Modèle CMPP'!#REF!</definedName>
    <definedName name="CRRACMIDEN___FILSITPRREAANN0">#REF!</definedName>
    <definedName name="CRRACMIDEN___HSEM010_REAANN0" localSheetId="0">'[1]7-Modèle CMPP'!#REF!</definedName>
    <definedName name="CRRACMIDEN___HSEM010_REAANN0">'[2]7-Modèle CMPP'!#REF!</definedName>
    <definedName name="CRRACMIDEN___HSEM011_REAANN0" localSheetId="0">'[1]7-Modèle CMPP'!#REF!</definedName>
    <definedName name="CRRACMIDEN___HSEM011_REAANN0">'[2]7-Modèle CMPP'!#REF!</definedName>
    <definedName name="CRRACMIDEN___HSEM012_REAANN0" localSheetId="0">'[1]7-Modèle CMPP'!#REF!</definedName>
    <definedName name="CRRACMIDEN___HSEM012_REAANN0">'[2]7-Modèle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 localSheetId="0">'[1]7-Modèle CMPP'!#REF!</definedName>
    <definedName name="CRRACMIDEN___HSEM05__REAANN0">'[2]7-Modèle CMPP'!#REF!</definedName>
    <definedName name="CRRACMIDEN___HSEM06__REAANN0" localSheetId="0">'[1]7-Modèle CMPP'!#REF!</definedName>
    <definedName name="CRRACMIDEN___HSEM06__REAANN0">'[2]7-Modèle CMPP'!#REF!</definedName>
    <definedName name="CRRACMIDEN___HSEM07__REAANN0" localSheetId="0">'[1]7-Modèle CMPP'!#REF!</definedName>
    <definedName name="CRRACMIDEN___HSEM07__REAANN0">'[2]7-Modèle CMPP'!#REF!</definedName>
    <definedName name="CRRACMIDEN___HSEM08__REAANN0" localSheetId="0">'[1]7-Modèle CMPP'!#REF!</definedName>
    <definedName name="CRRACMIDEN___HSEM08__REAANN0">'[2]7-Modèle CMPP'!#REF!</definedName>
    <definedName name="CRRACMIDEN___HSEM09__REAANN0" localSheetId="0">'[1]7-Modèle CMPP'!#REF!</definedName>
    <definedName name="CRRACMIDEN___HSEM09__REAANN0">'[2]7-Modèle CMPP'!#REF!</definedName>
    <definedName name="CRRACMIDEN___HSEMPR__REAANN0">#REF!</definedName>
    <definedName name="CRRACMIDEN___HSEMPR0_REAANN0">#REF!</definedName>
    <definedName name="CRRACMIDEN___HSEMS10_REAANN0" localSheetId="0">'[1]7-Modèle CMPP'!#REF!</definedName>
    <definedName name="CRRACMIDEN___HSEMS10_REAANN0">'[2]7-Modèle CMPP'!#REF!</definedName>
    <definedName name="CRRACMIDEN___HSEMS11_REAANN0" localSheetId="0">'[1]7-Modèle CMPP'!#REF!</definedName>
    <definedName name="CRRACMIDEN___HSEMS11_REAANN0">'[2]7-Modèle CMPP'!#REF!</definedName>
    <definedName name="CRRACMIDEN___HSEMS12_REAANN0" localSheetId="0">'[1]7-Modèle CMPP'!#REF!</definedName>
    <definedName name="CRRACMIDEN___HSEMS12_REAANN0">'[2]7-Modèle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 localSheetId="0">'[1]7-Modèle CMPP'!#REF!</definedName>
    <definedName name="CRRACMIDEN___HSEMS5__REAANN0">'[2]7-Modèle CMPP'!#REF!</definedName>
    <definedName name="CRRACMIDEN___HSEMS6__REAANN0" localSheetId="0">'[1]7-Modèle CMPP'!#REF!</definedName>
    <definedName name="CRRACMIDEN___HSEMS6__REAANN0">'[2]7-Modèle CMPP'!#REF!</definedName>
    <definedName name="CRRACMIDEN___HSEMS7__REAANN0" localSheetId="0">'[1]7-Modèle CMPP'!#REF!</definedName>
    <definedName name="CRRACMIDEN___HSEMS7__REAANN0">'[2]7-Modèle CMPP'!#REF!</definedName>
    <definedName name="CRRACMIDEN___HSEMS8__REAANN0" localSheetId="0">'[1]7-Modèle CMPP'!#REF!</definedName>
    <definedName name="CRRACMIDEN___HSEMS8__REAANN0">'[2]7-Modèle CMPP'!#REF!</definedName>
    <definedName name="CRRACMIDEN___HSEMS9__REAANN0" localSheetId="0">'[1]7-Modèle CMPP'!#REF!</definedName>
    <definedName name="CRRACMIDEN___HSEMS9__REAANN0">'[2]7-Modèle CMPP'!#REF!</definedName>
    <definedName name="CRRACMIDEN___JOUROU10REAANN0" localSheetId="0">'[1]7-Modèle CMPP'!#REF!</definedName>
    <definedName name="CRRACMIDEN___JOUROU10REAANN0">'[2]7-Modèle CMPP'!#REF!</definedName>
    <definedName name="CRRACMIDEN___JOUROU11REAANN0" localSheetId="0">'[1]7-Modèle CMPP'!#REF!</definedName>
    <definedName name="CRRACMIDEN___JOUROU11REAANN0">'[2]7-Modèle CMPP'!#REF!</definedName>
    <definedName name="CRRACMIDEN___JOUROU12REAANN0" localSheetId="0">'[1]7-Modèle CMPP'!#REF!</definedName>
    <definedName name="CRRACMIDEN___JOUROU12REAANN0">'[2]7-Modèle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 localSheetId="0">'[1]7-Modèle CMPP'!#REF!</definedName>
    <definedName name="CRRACMIDEN___JOUROU5_REAANN0">'[2]7-Modèle CMPP'!#REF!</definedName>
    <definedName name="CRRACMIDEN___JOUROU6_REAANN0" localSheetId="0">'[1]7-Modèle CMPP'!#REF!</definedName>
    <definedName name="CRRACMIDEN___JOUROU6_REAANN0">'[2]7-Modèle CMPP'!#REF!</definedName>
    <definedName name="CRRACMIDEN___JOUROU7_REAANN0" localSheetId="0">'[1]7-Modèle CMPP'!#REF!</definedName>
    <definedName name="CRRACMIDEN___JOUROU7_REAANN0">'[2]7-Modèle CMPP'!#REF!</definedName>
    <definedName name="CRRACMIDEN___JOUROU8_REAANN0" localSheetId="0">'[1]7-Modèle CMPP'!#REF!</definedName>
    <definedName name="CRRACMIDEN___JOUROU8_REAANN0">'[2]7-Modèle CMPP'!#REF!</definedName>
    <definedName name="CRRACMIDEN___JOUROU9_REAANN0" localSheetId="0">'[1]7-Modèle CMPP'!#REF!</definedName>
    <definedName name="CRRACMIDEN___JOUROU9_REAANN0">'[2]7-Modèle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 localSheetId="0">'[1]7-Modèle CMPP'!#REF!</definedName>
    <definedName name="CRRACMIDEN___NFINES10REAANN0">'[2]7-Modèle CMPP'!#REF!</definedName>
    <definedName name="CRRACMIDEN___NFINES11REAANN0" localSheetId="0">'[1]7-Modèle CMPP'!#REF!</definedName>
    <definedName name="CRRACMIDEN___NFINES11REAANN0">'[2]7-Modèle CMPP'!#REF!</definedName>
    <definedName name="CRRACMIDEN___NFINES12REAANN0" localSheetId="0">'[1]7-Modèle CMPP'!#REF!</definedName>
    <definedName name="CRRACMIDEN___NFINES12REAANN0">'[2]7-Modèle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 localSheetId="0">'[1]7-Modèle CMPP'!#REF!</definedName>
    <definedName name="CRRACMIDEN___NFINES5_REAANN0">'[2]7-Modèle CMPP'!#REF!</definedName>
    <definedName name="CRRACMIDEN___NFINES6_REAANN0" localSheetId="0">'[1]7-Modèle CMPP'!#REF!</definedName>
    <definedName name="CRRACMIDEN___NFINES6_REAANN0">'[2]7-Modèle CMPP'!#REF!</definedName>
    <definedName name="CRRACMIDEN___NFINES7_REAANN0" localSheetId="0">'[1]7-Modèle CMPP'!#REF!</definedName>
    <definedName name="CRRACMIDEN___NFINES7_REAANN0">'[2]7-Modèle CMPP'!#REF!</definedName>
    <definedName name="CRRACMIDEN___NFINES8_REAANN0" localSheetId="0">'[1]7-Modèle CMPP'!#REF!</definedName>
    <definedName name="CRRACMIDEN___NFINES8_REAANN0">'[2]7-Modèle CMPP'!#REF!</definedName>
    <definedName name="CRRACMIDEN___NFINES9_REAANN0" localSheetId="0">'[1]7-Modèle CMPP'!#REF!</definedName>
    <definedName name="CRRACMIDEN___NFINES9_REAANN0">'[2]7-Modèle CMPP'!#REF!</definedName>
    <definedName name="CRRACMIDEN___NFINESS_REAANN0">#REF!</definedName>
    <definedName name="CRRACMIDEN___NOMETAB____ANN0">#REF!</definedName>
    <definedName name="CRRACMIDEN___NOMIMP10REAANN0" localSheetId="0">'[1]7-Modèle CMPP'!#REF!</definedName>
    <definedName name="CRRACMIDEN___NOMIMP10REAANN0">'[2]7-Modèle CMPP'!#REF!</definedName>
    <definedName name="CRRACMIDEN___NOMIMP11REAANN0" localSheetId="0">'[1]7-Modèle CMPP'!#REF!</definedName>
    <definedName name="CRRACMIDEN___NOMIMP11REAANN0">'[2]7-Modèle CMPP'!#REF!</definedName>
    <definedName name="CRRACMIDEN___NOMIMP12REAANN0" localSheetId="0">'[1]7-Modèle CMPP'!#REF!</definedName>
    <definedName name="CRRACMIDEN___NOMIMP12REAANN0">'[2]7-Modèle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 localSheetId="0">'[1]7-Modèle CMPP'!#REF!</definedName>
    <definedName name="CRRACMIDEN___NOMIMP5_REAANN0">'[2]7-Modèle CMPP'!#REF!</definedName>
    <definedName name="CRRACMIDEN___NOMIMP6_REAANN0" localSheetId="0">'[1]7-Modèle CMPP'!#REF!</definedName>
    <definedName name="CRRACMIDEN___NOMIMP6_REAANN0">'[2]7-Modèle CMPP'!#REF!</definedName>
    <definedName name="CRRACMIDEN___NOMIMP7_REAANN0" localSheetId="0">'[1]7-Modèle CMPP'!#REF!</definedName>
    <definedName name="CRRACMIDEN___NOMIMP7_REAANN0">'[2]7-Modèle CMPP'!#REF!</definedName>
    <definedName name="CRRACMIDEN___NOMIMP8_REAANN0" localSheetId="0">'[1]7-Modèle CMPP'!#REF!</definedName>
    <definedName name="CRRACMIDEN___NOMIMP8_REAANN0">'[2]7-Modèle CMPP'!#REF!</definedName>
    <definedName name="CRRACMIDEN___NOMIMP9_REAANN0" localSheetId="0">'[1]7-Modèle CMPP'!#REF!</definedName>
    <definedName name="CRRACMIDEN___NOMIMP9_REAANN0">'[2]7-Modèle CMPP'!#REF!</definedName>
    <definedName name="CRRACMIDEN___NOMIMPPRREAANN0">#REF!</definedName>
    <definedName name="CRRACMIDEN___NTSIT10_REAANN0" localSheetId="0">'[1]7-Modèle CMPP'!#REF!</definedName>
    <definedName name="CRRACMIDEN___NTSIT10_REAANN0">'[2]7-Modèle CMPP'!#REF!</definedName>
    <definedName name="CRRACMIDEN___NTSIT11_REAANN0" localSheetId="0">'[1]7-Modèle CMPP'!#REF!</definedName>
    <definedName name="CRRACMIDEN___NTSIT11_REAANN0">'[2]7-Modèle CMPP'!#REF!</definedName>
    <definedName name="CRRACMIDEN___NTSIT12_REAANN0" localSheetId="0">'[1]7-Modèle CMPP'!#REF!</definedName>
    <definedName name="CRRACMIDEN___NTSIT12_REAANN0">'[2]7-Modèle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 localSheetId="0">'[1]7-Modèle CMPP'!#REF!</definedName>
    <definedName name="CRRACMIDEN___NTSIT5__REAANN0">'[2]7-Modèle CMPP'!#REF!</definedName>
    <definedName name="CRRACMIDEN___NTSIT6__REAANN0" localSheetId="0">'[1]7-Modèle CMPP'!#REF!</definedName>
    <definedName name="CRRACMIDEN___NTSIT6__REAANN0">'[2]7-Modèle CMPP'!#REF!</definedName>
    <definedName name="CRRACMIDEN___NTSIT7__REAANN0" localSheetId="0">'[1]7-Modèle CMPP'!#REF!</definedName>
    <definedName name="CRRACMIDEN___NTSIT7__REAANN0">'[2]7-Modèle CMPP'!#REF!</definedName>
    <definedName name="CRRACMIDEN___NTSIT8__REAANN0" localSheetId="0">'[1]7-Modèle CMPP'!#REF!</definedName>
    <definedName name="CRRACMIDEN___NTSIT8__REAANN0">'[2]7-Modèle CMPP'!#REF!</definedName>
    <definedName name="CRRACMIDEN___NTSIT9__REAANN0" localSheetId="0">'[1]7-Modèle CMPP'!#REF!</definedName>
    <definedName name="CRRACMIDEN___NTSIT9__REAANN0">'[2]7-Modèle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 localSheetId="0">'[1]7-Modèle CMPP'!#REF!</definedName>
    <definedName name="CRRACMIDEN___SEMAOU10REAANN0">'[2]7-Modèle CMPP'!#REF!</definedName>
    <definedName name="CRRACMIDEN___SEMAOU11REAANN0" localSheetId="0">'[1]7-Modèle CMPP'!#REF!</definedName>
    <definedName name="CRRACMIDEN___SEMAOU11REAANN0">'[2]7-Modèle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 localSheetId="0">'[1]7-Modèle CMPP'!#REF!</definedName>
    <definedName name="CRRACMIDEN___SEMAOU5_REAANN0">'[2]7-Modèle CMPP'!#REF!</definedName>
    <definedName name="CRRACMIDEN___SEMAOU6_REAANN0" localSheetId="0">'[1]7-Modèle CMPP'!#REF!</definedName>
    <definedName name="CRRACMIDEN___SEMAOU6_REAANN0">'[2]7-Modèle CMPP'!#REF!</definedName>
    <definedName name="CRRACMIDEN___SEMAOU7_REAANN0" localSheetId="0">'[1]7-Modèle CMPP'!#REF!</definedName>
    <definedName name="CRRACMIDEN___SEMAOU7_REAANN0">'[2]7-Modèle CMPP'!#REF!</definedName>
    <definedName name="CRRACMIDEN___SEMAOU8_REAANN0" localSheetId="0">'[1]7-Modèle CMPP'!#REF!</definedName>
    <definedName name="CRRACMIDEN___SEMAOU8_REAANN0">'[2]7-Modèle CMPP'!#REF!</definedName>
    <definedName name="CRRACMIDEN___SEMAOU9_REAANN0" localSheetId="0">'[1]7-Modèle CMPP'!#REF!</definedName>
    <definedName name="CRRACMIDEN___SEMAOU9_REAANN0">'[2]7-Modèle CMPP'!#REF!</definedName>
    <definedName name="CRRACMIDEN___SEMAOUPRREAANN0">#REF!</definedName>
    <definedName name="CRRACMIDEN___SEMTEL__REAANN0">#REF!</definedName>
    <definedName name="CRRACMIDEN___SEMTEL10REAANN0" localSheetId="0">'[1]7-Modèle CMPP'!#REF!</definedName>
    <definedName name="CRRACMIDEN___SEMTEL10REAANN0">'[2]7-Modèle CMPP'!#REF!</definedName>
    <definedName name="CRRACMIDEN___SEMTEL11REAANN0" localSheetId="0">'[1]7-Modèle CMPP'!#REF!</definedName>
    <definedName name="CRRACMIDEN___SEMTEL11REAANN0">'[2]7-Modèle CMPP'!#REF!</definedName>
    <definedName name="CRRACMIDEN___SEMTEL12REAANN0" localSheetId="0">'[1]7-Modèle CMPP'!#REF!</definedName>
    <definedName name="CRRACMIDEN___SEMTEL12REAANN0">'[2]7-Modèle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 localSheetId="0">'[1]7-Modèle CMPP'!#REF!</definedName>
    <definedName name="CRRACMIDEN___SEMTEL5_REAANN0">'[2]7-Modèle CMPP'!#REF!</definedName>
    <definedName name="CRRACMIDEN___SEMTEL6_REAANN0" localSheetId="0">'[1]7-Modèle CMPP'!#REF!</definedName>
    <definedName name="CRRACMIDEN___SEMTEL6_REAANN0">'[2]7-Modèle CMPP'!#REF!</definedName>
    <definedName name="CRRACMIDEN___SEMTEL7_REAANN0" localSheetId="0">'[1]7-Modèle CMPP'!#REF!</definedName>
    <definedName name="CRRACMIDEN___SEMTEL7_REAANN0">'[2]7-Modèle CMPP'!#REF!</definedName>
    <definedName name="CRRACMIDEN___SEMTEL8_REAANN0" localSheetId="0">'[1]7-Modèle CMPP'!#REF!</definedName>
    <definedName name="CRRACMIDEN___SEMTEL8_REAANN0">'[2]7-Modèle CMPP'!#REF!</definedName>
    <definedName name="CRRACMIDEN___SEMTEL9_REAANN0" localSheetId="0">'[1]7-Modèle CMPP'!#REF!</definedName>
    <definedName name="CRRACMIDEN___SEMTEL9_REAANN0">'[2]7-Modèle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 localSheetId="0">'[1]5-Modèle RAMA'!$E$37</definedName>
    <definedName name="CRRAEHACTI_HPRESICONFREAANN0">'[2]5-Modèle RAMA'!$E$37</definedName>
    <definedName name="CRRAEHACTI_HPRESIDANTREAANN0" localSheetId="0">'[1]5-Modèle RAMA'!$E$38</definedName>
    <definedName name="CRRAEHACTI_HPRESIDANTREAANN0">'[2]5-Modèle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 localSheetId="0">'[1]5-Modèle RAMA'!$I$30</definedName>
    <definedName name="CRRAEHACTI_HPRESINBREREAANN0">'[2]5-Modèle RAMA'!$I$30</definedName>
    <definedName name="CRRAEHACTI_HPRESISAUTREAANN0" localSheetId="0">'[1]5-Modèle RAMA'!$E$43</definedName>
    <definedName name="CRRAEHACTI_HPRESISAUTREAANN0">'[2]5-Modèle RAMA'!$E$43</definedName>
    <definedName name="CRRAEHACTI_HPRESISCURREAANN0" localSheetId="0">'[1]5-Modèle RAMA'!$E$40</definedName>
    <definedName name="CRRAEHACTI_HPRESISCURREAANN0">'[2]5-Modèle RAMA'!$E$40</definedName>
    <definedName name="CRRAEHACTI_HPRESISHAFREAANN0" localSheetId="0">'[1]5-Modèle RAMA'!$E$41</definedName>
    <definedName name="CRRAEHACTI_HPRESISHAFREAANN0">'[2]5-Modèle RAMA'!$E$41</definedName>
    <definedName name="CRRAEHACTI_HPRESISJUSREAANN0" localSheetId="0">'[1]5-Modèle RAMA'!$E$42</definedName>
    <definedName name="CRRAEHACTI_HPRESISJUSREAANN0">'[2]5-Modèle RAMA'!$E$42</definedName>
    <definedName name="CRRAEHACTI_HPRESISTUTREAANN0" localSheetId="0">'[1]5-Modèle RAMA'!$E$39</definedName>
    <definedName name="CRRAEHACTI_HPRESISTUTREAANN0">'[2]5-Modèle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 localSheetId="0">'[1]5-Modèle RAMA'!$E$136</definedName>
    <definedName name="CRRAEHACTI_HPSORT____REAANN0">'[2]5-Modèle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 localSheetId="0">'[1]5-Modèle RAMA'!$E$31</definedName>
    <definedName name="CRRAEHACTIFHPAGEMOY__REAANN0">'[2]5-Modèle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 localSheetId="0">'[1]5-Modèle RAMA'!$E$85</definedName>
    <definedName name="CRRAEHACTIFHPENTANNEEREAANN0">'[2]5-Modèle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 localSheetId="0">'[1]5-Modèle RAMA'!$E$30</definedName>
    <definedName name="CRRAEHACTIFHPRESINBREREAANN0">'[2]5-Modèle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 localSheetId="0">'[1]5-Modèle RAMA'!$G$31</definedName>
    <definedName name="CRRAEHACTIHHPAGEMOY__REAANN0">'[2]5-Modèle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 localSheetId="0">'[1]5-Modèle RAMA'!$G$85</definedName>
    <definedName name="CRRAEHACTIHHPENTANNEEREAANN0">'[2]5-Modèle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 localSheetId="0">'[1]5-Modèle RAMA'!$G$30</definedName>
    <definedName name="CRRAEHACTIHHPRESINBREREAANN0">'[2]5-Modèle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 localSheetId="0">'[1]5-Modèle RAMA'!$E$263</definedName>
    <definedName name="CRRAEHMEDE___DOULANT1REAANN0">'[2]5-Modèle RAMA'!$E$263</definedName>
    <definedName name="CRRAEHMEDE___DOULANT2REAANN0" localSheetId="0">'[1]5-Modèle RAMA'!$E$262</definedName>
    <definedName name="CRRAEHMEDE___DOULANT2REAANN0">'[2]5-Modèle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 localSheetId="0">'[1]5-Modèle RAMA'!$E$298</definedName>
    <definedName name="CRRAEHMEDE___MODADM1_REAANN0">'[2]5-Modèle RAMA'!$E$298</definedName>
    <definedName name="CRRAEHMEDE___MODADM2_REAANN0" localSheetId="0">'[1]5-Modèle RAMA'!$E$299</definedName>
    <definedName name="CRRAEHMEDE___MODADM2_REAANN0">'[2]5-Modèle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 localSheetId="0">'[1]5-Modèle RAMA'!$E$398</definedName>
    <definedName name="CRRAEHMEDE___VACN1___REAANN0">'[2]5-Modèle RAMA'!$E$398</definedName>
    <definedName name="CRRAEHMEDE___VACN2___REAANN0" localSheetId="0">'[1]5-Modèle RAMA'!$E$399</definedName>
    <definedName name="CRRAEHMEDE___VACN2___REAANN0">'[2]5-Modèle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 localSheetId="0">OFFSET([3]LISTES!XFA1048574,1,MATCH([3]FORMULAIRE!A1048576,'Page de garde'!Regions,0),COUNTA(OFFSET([3]LISTES!XFA1048574,1,MATCH([3]FORMULAIRE!A1048576,'Page de garde'!Regions,0),50,1)),1)</definedName>
    <definedName name="DEPARTEMENT">OFFSET([4]LISTES!XFA1048574,1,MATCH([4]FORMULAIRE!A1048576,Regions,0),COUNTA(OFFSET([4]LISTES!XFA1048574,1,MATCH([4]FORMULAIRE!A1048576,Regions,0),50,1)),1)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 localSheetId="0">[3]LISTES!$A$1:$A$14</definedName>
    <definedName name="Regions">[4]LISTES!$A$1:$A$14</definedName>
    <definedName name="spec">#REF!</definedName>
    <definedName name="statut">#REF!</definedName>
    <definedName name="tabEtoiles">#REF!</definedName>
    <definedName name="test">#REF!</definedName>
    <definedName name="v" localSheetId="0">'[1]7-Modèle CMPP'!#REF!</definedName>
    <definedName name="v">'[2]7-Modèle CMPP'!#REF!</definedName>
    <definedName name="VerbesAction">#REF!</definedName>
    <definedName name="VerbesActionStart">#REF!</definedName>
    <definedName name="xc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0" i="1" l="1"/>
  <c r="G479" i="1"/>
  <c r="G478" i="1"/>
  <c r="G477" i="1"/>
  <c r="G476" i="1"/>
  <c r="G475" i="1"/>
  <c r="G474" i="1"/>
  <c r="G473" i="1"/>
  <c r="G472" i="1"/>
  <c r="G471" i="1"/>
  <c r="G470" i="1"/>
  <c r="G469" i="1"/>
  <c r="I414" i="1"/>
  <c r="I413" i="1"/>
  <c r="I412" i="1"/>
  <c r="I411" i="1"/>
  <c r="I410" i="1"/>
  <c r="I409" i="1"/>
  <c r="I404" i="1"/>
  <c r="I403" i="1"/>
  <c r="I402" i="1"/>
  <c r="I401" i="1"/>
  <c r="I400" i="1"/>
  <c r="I399" i="1"/>
  <c r="I398" i="1"/>
  <c r="G383" i="1"/>
  <c r="G382" i="1"/>
  <c r="G381" i="1"/>
  <c r="G380" i="1"/>
  <c r="G379" i="1"/>
  <c r="G378" i="1"/>
  <c r="G377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G352" i="1"/>
  <c r="G351" i="1"/>
  <c r="G350" i="1"/>
  <c r="G319" i="1"/>
  <c r="G318" i="1"/>
  <c r="G317" i="1"/>
  <c r="G316" i="1"/>
  <c r="G311" i="1"/>
  <c r="G310" i="1"/>
  <c r="G309" i="1"/>
  <c r="G304" i="1"/>
  <c r="G303" i="1"/>
  <c r="G302" i="1"/>
  <c r="G301" i="1"/>
  <c r="G300" i="1"/>
  <c r="G299" i="1"/>
  <c r="I280" i="1"/>
  <c r="I279" i="1"/>
  <c r="I278" i="1"/>
  <c r="I277" i="1"/>
  <c r="I276" i="1"/>
  <c r="I275" i="1"/>
  <c r="G270" i="1"/>
  <c r="G269" i="1"/>
  <c r="G264" i="1"/>
  <c r="G263" i="1"/>
  <c r="G262" i="1"/>
  <c r="G261" i="1"/>
  <c r="G260" i="1"/>
  <c r="G251" i="1"/>
  <c r="G250" i="1"/>
  <c r="G249" i="1"/>
  <c r="G248" i="1"/>
  <c r="G243" i="1"/>
  <c r="G242" i="1"/>
  <c r="G241" i="1"/>
  <c r="G240" i="1"/>
  <c r="G238" i="1"/>
  <c r="G237" i="1"/>
  <c r="G236" i="1"/>
  <c r="I233" i="1"/>
  <c r="I232" i="1"/>
  <c r="G227" i="1"/>
  <c r="G226" i="1"/>
  <c r="G225" i="1"/>
  <c r="G224" i="1"/>
  <c r="G219" i="1"/>
  <c r="G218" i="1"/>
  <c r="G217" i="1"/>
  <c r="G216" i="1"/>
  <c r="G215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2" i="1"/>
  <c r="G191" i="1"/>
  <c r="G184" i="1"/>
  <c r="G183" i="1"/>
  <c r="G182" i="1"/>
  <c r="G181" i="1"/>
  <c r="G180" i="1"/>
  <c r="G179" i="1"/>
  <c r="G178" i="1"/>
  <c r="G172" i="1"/>
  <c r="G171" i="1"/>
  <c r="G170" i="1"/>
  <c r="G152" i="1"/>
  <c r="E152" i="1"/>
  <c r="I152" i="1" s="1"/>
  <c r="I151" i="1"/>
  <c r="I150" i="1"/>
  <c r="I149" i="1"/>
  <c r="G144" i="1"/>
  <c r="G143" i="1"/>
  <c r="G142" i="1"/>
  <c r="G141" i="1"/>
  <c r="G140" i="1"/>
  <c r="G139" i="1"/>
  <c r="G138" i="1"/>
  <c r="G137" i="1"/>
  <c r="E136" i="1"/>
  <c r="G128" i="1"/>
  <c r="G126" i="1"/>
  <c r="G125" i="1"/>
  <c r="G124" i="1"/>
  <c r="G119" i="1"/>
  <c r="G118" i="1"/>
  <c r="G117" i="1"/>
  <c r="G116" i="1"/>
  <c r="G115" i="1"/>
  <c r="G110" i="1"/>
  <c r="G109" i="1"/>
  <c r="G108" i="1"/>
  <c r="G107" i="1"/>
  <c r="G106" i="1"/>
  <c r="G105" i="1"/>
  <c r="G104" i="1"/>
  <c r="G103" i="1"/>
  <c r="G98" i="1"/>
  <c r="G97" i="1"/>
  <c r="G96" i="1"/>
  <c r="G95" i="1"/>
  <c r="G94" i="1"/>
  <c r="G93" i="1"/>
  <c r="I88" i="1"/>
  <c r="I87" i="1"/>
  <c r="I85" i="1"/>
  <c r="I86" i="1" s="1"/>
  <c r="J66" i="1"/>
  <c r="H66" i="1"/>
  <c r="F66" i="1"/>
  <c r="J65" i="1"/>
  <c r="H65" i="1"/>
  <c r="F65" i="1"/>
  <c r="J64" i="1"/>
  <c r="H64" i="1"/>
  <c r="F64" i="1"/>
  <c r="J63" i="1"/>
  <c r="H63" i="1"/>
  <c r="F63" i="1"/>
  <c r="J62" i="1"/>
  <c r="H62" i="1"/>
  <c r="F62" i="1"/>
  <c r="J61" i="1"/>
  <c r="H61" i="1"/>
  <c r="F61" i="1"/>
  <c r="J54" i="1"/>
  <c r="I54" i="1"/>
  <c r="H54" i="1"/>
  <c r="F54" i="1"/>
  <c r="J53" i="1"/>
  <c r="I53" i="1"/>
  <c r="H53" i="1"/>
  <c r="F53" i="1"/>
  <c r="J52" i="1"/>
  <c r="I52" i="1"/>
  <c r="H52" i="1"/>
  <c r="F52" i="1"/>
  <c r="J51" i="1"/>
  <c r="I51" i="1"/>
  <c r="H51" i="1"/>
  <c r="F51" i="1"/>
  <c r="J50" i="1"/>
  <c r="I50" i="1"/>
  <c r="H50" i="1"/>
  <c r="F50" i="1"/>
  <c r="J49" i="1"/>
  <c r="I49" i="1"/>
  <c r="H49" i="1"/>
  <c r="F49" i="1"/>
  <c r="G43" i="1"/>
  <c r="G42" i="1"/>
  <c r="G41" i="1"/>
  <c r="G40" i="1"/>
  <c r="G39" i="1"/>
  <c r="G38" i="1"/>
  <c r="G37" i="1"/>
</calcChain>
</file>

<file path=xl/sharedStrings.xml><?xml version="1.0" encoding="utf-8"?>
<sst xmlns="http://schemas.openxmlformats.org/spreadsheetml/2006/main" count="6088" uniqueCount="2124">
  <si>
    <t>#RAMA-2022#</t>
  </si>
  <si>
    <t>Rapport d'activités médicales annuel (RAMA)
du 01/01/2023 au 31/12/2023</t>
  </si>
  <si>
    <t>Exigence concernée : MS.RPT/RAMA.01</t>
  </si>
  <si>
    <t>Etablissement</t>
  </si>
  <si>
    <t>Description de l'établissement</t>
  </si>
  <si>
    <t>Nom de l'établissement :</t>
  </si>
  <si>
    <t>Adresse postale :</t>
  </si>
  <si>
    <t>OG :</t>
  </si>
  <si>
    <t>FINESS EJ :</t>
  </si>
  <si>
    <t>FINESS ET :</t>
  </si>
  <si>
    <t>Statut :</t>
  </si>
  <si>
    <t>Option tarifaire :</t>
  </si>
  <si>
    <t>Pharmacie à usage interne :</t>
  </si>
  <si>
    <t>Capacité de l'établissement</t>
  </si>
  <si>
    <t>Installées hébergement permanent </t>
  </si>
  <si>
    <t>Habilitées à l’aide sociale </t>
  </si>
  <si>
    <t>Hébergement temporaire</t>
  </si>
  <si>
    <t>Accueil de jour</t>
  </si>
  <si>
    <t>Unité de vie protégée</t>
  </si>
  <si>
    <t>PASA</t>
  </si>
  <si>
    <t>UHR</t>
  </si>
  <si>
    <t>Unité pour Personnes Handicapées Vieillissantes</t>
  </si>
  <si>
    <t>Nombre de places</t>
  </si>
  <si>
    <t>Oui / Non</t>
  </si>
  <si>
    <t>Nombre</t>
  </si>
  <si>
    <t xml:space="preserve">Espace extérieur de déambulation non sécurisé </t>
  </si>
  <si>
    <t xml:space="preserve">Chambres individuelles (1 lit) </t>
  </si>
  <si>
    <t xml:space="preserve">Espace extérieur de déambulation sécurisé </t>
  </si>
  <si>
    <t>Total de chambres installées au 31/12</t>
  </si>
  <si>
    <t xml:space="preserve">L’accueil de jour a une entrée indépendante de l’EHPAD ? </t>
  </si>
  <si>
    <t xml:space="preserve">Salle de kinésithérapie </t>
  </si>
  <si>
    <t xml:space="preserve">Salle de stimulation sensorielle </t>
  </si>
  <si>
    <t>Population (au 31 décembre de l’année d’étude) en hébergement permanent</t>
  </si>
  <si>
    <t>Population accueillie </t>
  </si>
  <si>
    <t>Femmes</t>
  </si>
  <si>
    <t>Hommes</t>
  </si>
  <si>
    <t>Total</t>
  </si>
  <si>
    <t>Nombre de résidents</t>
  </si>
  <si>
    <t>-</t>
  </si>
  <si>
    <t>Âge moyen</t>
  </si>
  <si>
    <t>Durée moyenne de présence  </t>
  </si>
  <si>
    <r>
      <t>Durée moyenne de séjour</t>
    </r>
    <r>
      <rPr>
        <sz val="8"/>
        <color theme="1"/>
        <rFont val="Calibri"/>
        <family val="2"/>
        <scheme val="minor"/>
      </rPr>
      <t>  </t>
    </r>
  </si>
  <si>
    <r>
      <t>Durée médiane de séjour</t>
    </r>
    <r>
      <rPr>
        <sz val="8"/>
        <color theme="1"/>
        <rFont val="Calibri"/>
        <family val="2"/>
        <scheme val="minor"/>
      </rPr>
      <t>  </t>
    </r>
  </si>
  <si>
    <t xml:space="preserve">Population </t>
  </si>
  <si>
    <t>Nombre de population</t>
  </si>
  <si>
    <t>%</t>
  </si>
  <si>
    <t>Ayant désigné une personne de confiance</t>
  </si>
  <si>
    <t>Ayant rédigé des directives anticipées</t>
  </si>
  <si>
    <t>Résidents sous tutelle</t>
  </si>
  <si>
    <t>Résidents sous curatelle</t>
  </si>
  <si>
    <t>Résidents sous habilitation familiale</t>
  </si>
  <si>
    <t>Sauvegarde de justice</t>
  </si>
  <si>
    <t>Autre mesure de protection</t>
  </si>
  <si>
    <t>Classes d'âge</t>
  </si>
  <si>
    <t>Moins de 60 ans</t>
  </si>
  <si>
    <t>60 à 69 ans</t>
  </si>
  <si>
    <t>70 à 79 ans</t>
  </si>
  <si>
    <t>80 à 89 ans</t>
  </si>
  <si>
    <t>90 à 99 ans</t>
  </si>
  <si>
    <t>100 ans et plus</t>
  </si>
  <si>
    <t>AGGIR PATHOS</t>
  </si>
  <si>
    <t>AGGIR et PATHOS dernières données validées</t>
  </si>
  <si>
    <t>Gir 1</t>
  </si>
  <si>
    <t>Gir 2</t>
  </si>
  <si>
    <t>Gir 3</t>
  </si>
  <si>
    <t>Gir 4</t>
  </si>
  <si>
    <t>Gir 5</t>
  </si>
  <si>
    <t>Gir 6</t>
  </si>
  <si>
    <t>GMP</t>
  </si>
  <si>
    <t>PMP</t>
  </si>
  <si>
    <t>SMTI</t>
  </si>
  <si>
    <t>Dernier GMP évalué :</t>
  </si>
  <si>
    <t>Mouvements des résidents en hébergement permanent (année civile)</t>
  </si>
  <si>
    <t>Taux d’occupation pour l’année civile :</t>
  </si>
  <si>
    <t>Entrées</t>
  </si>
  <si>
    <t>Nombre d’entrées dans l’année</t>
  </si>
  <si>
    <t>Taux d'admission</t>
  </si>
  <si>
    <t>Âge moyen à l’entrée pour les résidents entrés dans l’année</t>
  </si>
  <si>
    <t>File active (présents au 31/12 + nombre de sorties dans l’année)</t>
  </si>
  <si>
    <t>Motif d’entrée pour les personnes entrées dans l’année</t>
  </si>
  <si>
    <t>Choix du résident</t>
  </si>
  <si>
    <t>Limites du soutien à domicile</t>
  </si>
  <si>
    <t>Aggravation de l’état de santé</t>
  </si>
  <si>
    <t>Retour à domicile impossible après hospitalisation</t>
  </si>
  <si>
    <t>Epuisement des aidants</t>
  </si>
  <si>
    <t>Chutes (peur de chuter, chutes à répétition, …)</t>
  </si>
  <si>
    <t>Structure de provenance des entrées des personnes entrées dans l’année</t>
  </si>
  <si>
    <t>Domicile</t>
  </si>
  <si>
    <t>MCO</t>
  </si>
  <si>
    <t>SMR</t>
  </si>
  <si>
    <t>ESLD</t>
  </si>
  <si>
    <t>Etablissement psychiatrique</t>
  </si>
  <si>
    <t>Autre médico-social</t>
  </si>
  <si>
    <t>Autre</t>
  </si>
  <si>
    <t>Non renseigné</t>
  </si>
  <si>
    <t>Origine géographique des entrées des personnes entrées dans l’année</t>
  </si>
  <si>
    <t>Même commune</t>
  </si>
  <si>
    <t>Hors commune même département</t>
  </si>
  <si>
    <t>Hors département même région</t>
  </si>
  <si>
    <t>Autre région</t>
  </si>
  <si>
    <t>Hospitalisations complètes au cours de l’année pour les résidents de la file active</t>
  </si>
  <si>
    <t>Total de résidents hospitalisés</t>
  </si>
  <si>
    <t>Hospitalisations programmées</t>
  </si>
  <si>
    <t>Hospitalisations non programmées</t>
  </si>
  <si>
    <t>Passages aux urgences sans hospitalisation</t>
  </si>
  <si>
    <t>Résidents hospitalisés en HAD  </t>
  </si>
  <si>
    <t>Jours d’hospitalisation complète hors HAD</t>
  </si>
  <si>
    <t>Séjours HAD réalisés</t>
  </si>
  <si>
    <t>Jours HAD réalisés</t>
  </si>
  <si>
    <t xml:space="preserve">Sorties définitives de l’EHPAD pendant l’année civile : </t>
  </si>
  <si>
    <t>Médico-social</t>
  </si>
  <si>
    <t>Décès</t>
  </si>
  <si>
    <t>Nombre de décès dans l’EHPAD</t>
  </si>
  <si>
    <t>Nombre de décès à l’hôpital</t>
  </si>
  <si>
    <t>Nombre de décès autre lieu</t>
  </si>
  <si>
    <t>Nombre total de décès</t>
  </si>
  <si>
    <t>Protocoles et évaluations</t>
  </si>
  <si>
    <t>Existence de protocoles</t>
  </si>
  <si>
    <t>Protocoles</t>
  </si>
  <si>
    <r>
      <t>Identification d’un référent</t>
    </r>
    <r>
      <rPr>
        <sz val="8"/>
        <color rgb="FF000000"/>
        <rFont val="Calibri"/>
        <family val="2"/>
        <scheme val="minor"/>
      </rPr>
      <t>  </t>
    </r>
  </si>
  <si>
    <t>Chutes</t>
  </si>
  <si>
    <t>Nutrition</t>
  </si>
  <si>
    <t>Contention</t>
  </si>
  <si>
    <t>Douleur</t>
  </si>
  <si>
    <t>Escarre</t>
  </si>
  <si>
    <t>Prévention de l’incontinence</t>
  </si>
  <si>
    <t>Fin de vie</t>
  </si>
  <si>
    <t>Recensement des chutes</t>
  </si>
  <si>
    <t>Nombre dans l’année</t>
  </si>
  <si>
    <t>Résidents de la file active ayant chuté au moins une fois</t>
  </si>
  <si>
    <t>Résidents entrés dans l’année dont le risque de chute est évalué</t>
  </si>
  <si>
    <t>Résidents « grands chuteurs » de la file active (&gt;=1 chute par mois en moyenne)</t>
  </si>
  <si>
    <t>Chutes dans l’année dans l’EHPAD</t>
  </si>
  <si>
    <t>Conséquence des chutes</t>
  </si>
  <si>
    <r>
      <t>Ayant entrainé l’appel du médecin du médecin traitant</t>
    </r>
    <r>
      <rPr>
        <sz val="8"/>
        <color theme="1"/>
        <rFont val="Calibri"/>
        <family val="2"/>
        <scheme val="minor"/>
      </rPr>
      <t> </t>
    </r>
  </si>
  <si>
    <t>Ayant entrainé l’appel du médecin coordonnateur</t>
  </si>
  <si>
    <t>Chutes ayant entrainé un passage aux urgences</t>
  </si>
  <si>
    <t>Chutes ayant entrainé une hospitalisation de au moins 24 heures</t>
  </si>
  <si>
    <t>Fractures de l’extrémité sup du fémur</t>
  </si>
  <si>
    <t>Fractures autres</t>
  </si>
  <si>
    <t>Traumas crâniens ayant entrainé un transfert vers l’hôpital</t>
  </si>
  <si>
    <t>Facteurs prédisposants (d’après HAS)</t>
  </si>
  <si>
    <t>Nombre de résidents ayant chuté</t>
  </si>
  <si>
    <t>&gt;80 ans</t>
  </si>
  <si>
    <t>&lt;=80 ans</t>
  </si>
  <si>
    <t>Sexe féminin</t>
  </si>
  <si>
    <t>Sexe masculin</t>
  </si>
  <si>
    <t>Ayant chuté dans les 6 mois précédents</t>
  </si>
  <si>
    <t>N’ayant pas chuté dans les 6 mois précédents</t>
  </si>
  <si>
    <t>Avec polymédication (&gt; 4 médicaments)</t>
  </si>
  <si>
    <t>Sans polymédication  (&lt;= 4 médicaments)</t>
  </si>
  <si>
    <t>Avec psychotropes (classe ATC N05)</t>
  </si>
  <si>
    <t>Sans psychotropes (sans classe ATC N05)</t>
  </si>
  <si>
    <t>Avec diurétiques (classe ATC C03)</t>
  </si>
  <si>
    <t>Sans diurétiques (sans classe ATC C03)</t>
  </si>
  <si>
    <t>Avec hypotension orthostatique</t>
  </si>
  <si>
    <t>Sans hypotension orthostatique</t>
  </si>
  <si>
    <t>Avec troubles cognitifs</t>
  </si>
  <si>
    <t>Sans troubles cognitifs</t>
  </si>
  <si>
    <t>Avec dénutrition sévère</t>
  </si>
  <si>
    <t>Sans dénutrition sévère</t>
  </si>
  <si>
    <t xml:space="preserve">Evaluation du risque de chute </t>
  </si>
  <si>
    <t xml:space="preserve">Test le plus souvent utilisé dans évaluation   : </t>
  </si>
  <si>
    <t>Lieu de chute</t>
  </si>
  <si>
    <t>Chambre</t>
  </si>
  <si>
    <t>Salle de bains</t>
  </si>
  <si>
    <t>Couloir</t>
  </si>
  <si>
    <t>Extérieur</t>
  </si>
  <si>
    <t>Autres</t>
  </si>
  <si>
    <t>Horaire de chute</t>
  </si>
  <si>
    <t>6H00 - 13H00</t>
  </si>
  <si>
    <t>13H00 - 18H00</t>
  </si>
  <si>
    <t>18H00 - 23H00</t>
  </si>
  <si>
    <t>23H00 - 6H00</t>
  </si>
  <si>
    <t>Nombre de résidents parmi les résidents entrés dans l'année</t>
  </si>
  <si>
    <t>Bilan systématique de l’état bucco-dentaire à l'entrée (grille OAG par exemple)</t>
  </si>
  <si>
    <t>Bilan nutritionnel systématique à l’entrée</t>
  </si>
  <si>
    <t>Nombre de résidents parmi les résidents présents au 31/12</t>
  </si>
  <si>
    <t>Bénéficiant d'une pesée mensuelle</t>
  </si>
  <si>
    <r>
      <t>Ayant bénéficié d’un bilan nutritionnel dans l’année</t>
    </r>
    <r>
      <rPr>
        <sz val="8"/>
        <color theme="1"/>
        <rFont val="Calibri"/>
        <family val="2"/>
        <scheme val="minor"/>
      </rPr>
      <t> </t>
    </r>
  </si>
  <si>
    <r>
      <t>Ayant bénéficié d’un dosage de l’albumine dans l’année</t>
    </r>
    <r>
      <rPr>
        <sz val="8"/>
        <color theme="1"/>
        <rFont val="Calibri"/>
        <family val="2"/>
        <scheme val="minor"/>
      </rPr>
      <t> </t>
    </r>
  </si>
  <si>
    <t>Soins dentaires réalisés</t>
  </si>
  <si>
    <t>Dans l’établissement</t>
  </si>
  <si>
    <t>En cabinet</t>
  </si>
  <si>
    <t>En hôpital</t>
  </si>
  <si>
    <t>Autre lieu</t>
  </si>
  <si>
    <t>Nombre de résidents dans l’année</t>
  </si>
  <si>
    <t>Contention physique (sangles et autres…)</t>
  </si>
  <si>
    <t>Barrières de lit</t>
  </si>
  <si>
    <t>Contention géographique (unités Alzheimer, demi portes, …)</t>
  </si>
  <si>
    <t>Autres (bracelets, géolocalisation, …)</t>
  </si>
  <si>
    <t>Prescription systématique de la contention :</t>
  </si>
  <si>
    <t>Réévaluation systématique des contentions :</t>
  </si>
  <si>
    <t>Résidents évalués au moins une fois</t>
  </si>
  <si>
    <t>Résidents sous antalgiques palier 3</t>
  </si>
  <si>
    <t>Résidents sous antalgiques palier 2 sans palier 3</t>
  </si>
  <si>
    <t>Résidents sous antalgiques palier 1 sans palier 2 et 3</t>
  </si>
  <si>
    <t>Résidents sous antalgiques ayant eu une évaluation de la douleur</t>
  </si>
  <si>
    <t>Escarres</t>
  </si>
  <si>
    <t>Résidents ayant développé une escarre dans l'établissement</t>
  </si>
  <si>
    <t>Résidents ayant développé une escarre hors de l'établissement</t>
  </si>
  <si>
    <t>Autres évaluations</t>
  </si>
  <si>
    <t>Nombre de résidents évalués dans l’année</t>
  </si>
  <si>
    <t>Evaluation cognitive</t>
  </si>
  <si>
    <t>Capacités visuelles</t>
  </si>
  <si>
    <t>Capacités auditives</t>
  </si>
  <si>
    <r>
      <t>Prévention de l’incontinence</t>
    </r>
    <r>
      <rPr>
        <sz val="8"/>
        <color theme="1"/>
        <rFont val="Calibri"/>
        <family val="2"/>
        <scheme val="minor"/>
      </rPr>
      <t>  </t>
    </r>
  </si>
  <si>
    <r>
      <t>Fin de vie</t>
    </r>
    <r>
      <rPr>
        <sz val="8"/>
        <color theme="1"/>
        <rFont val="Calibri"/>
        <family val="2"/>
        <scheme val="minor"/>
      </rPr>
      <t>  </t>
    </r>
  </si>
  <si>
    <t>Projet individuel</t>
  </si>
  <si>
    <t>Commissions</t>
  </si>
  <si>
    <t>Thème</t>
  </si>
  <si>
    <t>Nombre de réunions dans l’année</t>
  </si>
  <si>
    <t>Chute</t>
  </si>
  <si>
    <t>Actions mises en place :</t>
  </si>
  <si>
    <t>Axes d’amélioration :</t>
  </si>
  <si>
    <t>Activité médicale et paramédicale</t>
  </si>
  <si>
    <t>Modalités d’admission</t>
  </si>
  <si>
    <t>Demandes dans l’année</t>
  </si>
  <si>
    <t>Personnes récusées</t>
  </si>
  <si>
    <t>Avis du médecin coordonnateur</t>
  </si>
  <si>
    <t>Avis favorables du médecin coordonnateur pour les personnes récusées</t>
  </si>
  <si>
    <t>Avis défavorables du médecin coordonnateur pour les personnes récusées</t>
  </si>
  <si>
    <t>Avis favorables du médecin coordonnateur pour les personnes admises</t>
  </si>
  <si>
    <t>Avis défavorables du médecin coordonnateur pour les personnes admises</t>
  </si>
  <si>
    <t xml:space="preserve">Suivi des résidents </t>
  </si>
  <si>
    <t>Suivis par un médecin traitant</t>
  </si>
  <si>
    <t>Sans médecin traitant suivi par le médecin coordonnateur sur son temps salarié</t>
  </si>
  <si>
    <t>Sans médecin traitant</t>
  </si>
  <si>
    <t>Biologie</t>
  </si>
  <si>
    <t>Nombre de résidents ayant eu dans l'année</t>
  </si>
  <si>
    <t>Une albuminémie</t>
  </si>
  <si>
    <t>Une clairance à la créatinine</t>
  </si>
  <si>
    <t>Une NFS</t>
  </si>
  <si>
    <t>Un ionogramme</t>
  </si>
  <si>
    <t xml:space="preserve">Permanence des soins </t>
  </si>
  <si>
    <t>Médecin salarié de l’EHPAD</t>
  </si>
  <si>
    <t>Médecins traitants</t>
  </si>
  <si>
    <t>SOS médecins ou équivalent</t>
  </si>
  <si>
    <t>Logiciel de soins</t>
  </si>
  <si>
    <t>Existence d’un logiciel de soins .</t>
  </si>
  <si>
    <t>Les dossiers de soins sont informatisés totalement</t>
  </si>
  <si>
    <t>Le dossier de liaison d’urgence est dans le logiciel</t>
  </si>
  <si>
    <t>L’accès distant au logiciel est possible</t>
  </si>
  <si>
    <t>Validation des observations dans le logiciel de soins entre le 15 novembre et le 15 décembre</t>
  </si>
  <si>
    <t>Nombre de dossiers actifs dans le mois ayant au moins :</t>
  </si>
  <si>
    <t>Une observation médicale renseignée par le médecin traitant dans son dossier d’usager informatisé</t>
  </si>
  <si>
    <t>Une prescription en cours de validité dans son dossier d’usager informatisé</t>
  </si>
  <si>
    <t>Une observation médicale renseignée par le médecin coordonnateur dans son dossier d’usager informatisé</t>
  </si>
  <si>
    <t>Une observation renseignée par le masseur kinésithérapeute dans son dossier d’usager informatisé</t>
  </si>
  <si>
    <t>Une observation renseignée par la psychologue dans son dossier d’usager informatisé</t>
  </si>
  <si>
    <t>Une transmission narrative soignante renseignée dans son dossier d’usager informatisé</t>
  </si>
  <si>
    <t>Type de prise en charge de télémédecine</t>
  </si>
  <si>
    <t>Télé consultation</t>
  </si>
  <si>
    <t>Télé expertise</t>
  </si>
  <si>
    <t>Télé soins</t>
  </si>
  <si>
    <t xml:space="preserve">Consultations spécialisées de télémédecine </t>
  </si>
  <si>
    <t>Nombre de consultations réalisées</t>
  </si>
  <si>
    <t>Pourcentage de résidents</t>
  </si>
  <si>
    <t>Dermatologie</t>
  </si>
  <si>
    <t>Gériatrie</t>
  </si>
  <si>
    <t>Cardiologie</t>
  </si>
  <si>
    <t>Psychiatrie</t>
  </si>
  <si>
    <t>Soins Palliatifs</t>
  </si>
  <si>
    <t>Chirurgie dentaire</t>
  </si>
  <si>
    <t>Diabétologie</t>
  </si>
  <si>
    <t>Médecine générale</t>
  </si>
  <si>
    <t>Néphrologie</t>
  </si>
  <si>
    <t>Neurologie</t>
  </si>
  <si>
    <t>Oncologie</t>
  </si>
  <si>
    <t>Ophtalmologie</t>
  </si>
  <si>
    <t>ORL</t>
  </si>
  <si>
    <t>Pneumologie</t>
  </si>
  <si>
    <t>Soins de suite et réadaptation</t>
  </si>
  <si>
    <t>Urgence/régulation</t>
  </si>
  <si>
    <t>Prises en charge en soins cognitive</t>
  </si>
  <si>
    <t>Nombre de résidents pris en soins</t>
  </si>
  <si>
    <t>Atelier mémoire</t>
  </si>
  <si>
    <t>Atelier lecture</t>
  </si>
  <si>
    <t xml:space="preserve">Activité physique </t>
  </si>
  <si>
    <t>Réminiscence</t>
  </si>
  <si>
    <t>Repas thérapeutiques</t>
  </si>
  <si>
    <t>Atelier cuisine</t>
  </si>
  <si>
    <t>Orthophonie</t>
  </si>
  <si>
    <t>Prévention du risque infectieux</t>
  </si>
  <si>
    <t xml:space="preserve">Existence une stratégie de prévention et de maitrise du risque infectieux : </t>
  </si>
  <si>
    <t>Existence d’un document d’analyse du risque infectieux (DARI) :</t>
  </si>
  <si>
    <t xml:space="preserve">Date de mise à jour du DARI : </t>
  </si>
  <si>
    <t>Consommation annuelle de gel hydroalcoolique en litres :</t>
  </si>
  <si>
    <t xml:space="preserve">Nombre d’accidents d’exposition au sang (AES) : </t>
  </si>
  <si>
    <t>Vaccinations</t>
  </si>
  <si>
    <t>Personnes concernées</t>
  </si>
  <si>
    <t>Personnes vaccinées</t>
  </si>
  <si>
    <t>Vaccination anti grippale chez les salariés non soignants</t>
  </si>
  <si>
    <t>Vaccination anti grippale chez les salariés soignants</t>
  </si>
  <si>
    <t>Vaccination anti grippale chez les résidents</t>
  </si>
  <si>
    <t>Vaccination anti pneumococcique chez les résidents</t>
  </si>
  <si>
    <t>Vaccination anti covid chez les salariés non soignants</t>
  </si>
  <si>
    <t>Vaccination anti covid chez les salariés soignants</t>
  </si>
  <si>
    <t>Vaccination anti covid chez les résidents</t>
  </si>
  <si>
    <t>Episodes épidémiques</t>
  </si>
  <si>
    <t>Pathologie</t>
  </si>
  <si>
    <t>Nombre d’épisodes dans l’année</t>
  </si>
  <si>
    <t>Gastro entérite aigue</t>
  </si>
  <si>
    <t>Infection respiratoire aigüe</t>
  </si>
  <si>
    <t>COVID</t>
  </si>
  <si>
    <t>Gale</t>
  </si>
  <si>
    <t>Bactéries multirésistantes et hautement résistantes</t>
  </si>
  <si>
    <t>Infection à clostridium difficile</t>
  </si>
  <si>
    <t>Gestion des médicaments</t>
  </si>
  <si>
    <t>Circuit du médicament</t>
  </si>
  <si>
    <t>Procédure</t>
  </si>
  <si>
    <t>Évaluation du circuit du médicament</t>
  </si>
  <si>
    <t>Disposez vous d’une pharmacie tenue à jour des produits de première nécessité ?</t>
  </si>
  <si>
    <t>Formation à la prise en charge médicamenteuse</t>
  </si>
  <si>
    <t>Un plan de formation pluriannuel sur la qualité et la sécurité de la prise en charge médicamenteuse est élaboré</t>
  </si>
  <si>
    <t>Il existe une formation du personnel aux procédures en vigueur et lors de la mise en place de nouvelles procédures</t>
  </si>
  <si>
    <t>La bonne application des procédures est vérifiée par la mise en œuvre d'auto-évaluations</t>
  </si>
  <si>
    <t>Prescription</t>
  </si>
  <si>
    <t>Nombre moyen de médicaments par résident</t>
  </si>
  <si>
    <t>Le dossier médical est informatisé dans sa totalité</t>
  </si>
  <si>
    <t>Il existe encore des prescriptions sous format "papier"</t>
  </si>
  <si>
    <t>Pharmacie de première nécessité</t>
  </si>
  <si>
    <t>Un protocole décrit les modalités de prescription en cas d'urgence</t>
  </si>
  <si>
    <t>Des prescriptions anticipées sont établies si besoin (par exemple en soins palliatif)</t>
  </si>
  <si>
    <t>La procédure en cas de modification d'un traitement (retrait, ajout, remplacement) est définie</t>
  </si>
  <si>
    <t>Préparation</t>
  </si>
  <si>
    <t>Convention avec une officine</t>
  </si>
  <si>
    <t>Présence d’un pharmacien pour la préparation des piluliers nominatifs</t>
  </si>
  <si>
    <t>Préparation robotisée des piluliers nominatifs (PDA)</t>
  </si>
  <si>
    <t>Préparation des piluliers nominatifs en pharmacie</t>
  </si>
  <si>
    <t>Préparation des piluliers nominatifs en EHPAD</t>
  </si>
  <si>
    <t>Procédure correspondant à l'écrasement des médicaments per os</t>
  </si>
  <si>
    <t>Liste de médicaments à ne pas écraser ou de gélules à ne pas ouvrir</t>
  </si>
  <si>
    <t>Administration</t>
  </si>
  <si>
    <t>Identitovigilance</t>
  </si>
  <si>
    <t>L’administration est tracée : date, heure d'administration, identité du personnel</t>
  </si>
  <si>
    <t>Gestion des stupéfiants</t>
  </si>
  <si>
    <t>Procédure de gestion des stupéfiants</t>
  </si>
  <si>
    <t>Stockage sécurisé</t>
  </si>
  <si>
    <t>Un relevé nominatif des stupéfiants est mis en place</t>
  </si>
  <si>
    <t>Prévention de la iatrogénie</t>
  </si>
  <si>
    <t>Résidents ayant bénéficié d’une réévaluation de leur prescription dans l’année</t>
  </si>
  <si>
    <t>Résidents polymédicamentés (&gt;= 10 médicaments)</t>
  </si>
  <si>
    <t>Résidents polymédicamentés &gt;4 medicaments)</t>
  </si>
  <si>
    <t>Résidents prenant un psychotrope</t>
  </si>
  <si>
    <t>Résidents prenant des benzodiazépines</t>
  </si>
  <si>
    <t>Résidents prenant des benzodiazépines à demi-vie longue</t>
  </si>
  <si>
    <t>Résidents prenant des neuroleptiques</t>
  </si>
  <si>
    <t>Résidents malades Alzheimer et apparentés avec traitement neuroleptique</t>
  </si>
  <si>
    <t>Résidents prenant des diurétiques</t>
  </si>
  <si>
    <t>Résidents prenant des AINS</t>
  </si>
  <si>
    <t>Résidents prenant des anticoagulants</t>
  </si>
  <si>
    <t>Résidents ayant reçu au moins un antibiotique dans l’année</t>
  </si>
  <si>
    <t>Prescriptions d’antibiotiques / 100 résidents jour</t>
  </si>
  <si>
    <t>Déclarations d’évènements indésirables dus à des erreurs médicamenteuses</t>
  </si>
  <si>
    <t>Formations</t>
  </si>
  <si>
    <t>Professionnels formés</t>
  </si>
  <si>
    <t>Le médecin coordonnateur est-il associé au plan de formation ?</t>
  </si>
  <si>
    <t>IDE ayant suivi une formation</t>
  </si>
  <si>
    <t>L’IDEC a-t-il suivi une formation au cours de l’année ?</t>
  </si>
  <si>
    <t>AS ayant suivi une formation</t>
  </si>
  <si>
    <t>Programme de formation</t>
  </si>
  <si>
    <t>Nombre de professionnels formés dans l’année</t>
  </si>
  <si>
    <t>Bientraitance</t>
  </si>
  <si>
    <t>Douleur / soins palliatifs</t>
  </si>
  <si>
    <t>Prévention dénutrition</t>
  </si>
  <si>
    <t>Prise en charge des troubles cognitifs</t>
  </si>
  <si>
    <t>Prise en charge non médicamenteuse des troubles du comportement</t>
  </si>
  <si>
    <r>
      <t>Prévention du risque infectieux</t>
    </r>
    <r>
      <rPr>
        <sz val="8"/>
        <color theme="1"/>
        <rFont val="Calibri"/>
        <family val="2"/>
        <scheme val="minor"/>
      </rPr>
      <t> </t>
    </r>
  </si>
  <si>
    <t>Prévention du risque suicidaire</t>
  </si>
  <si>
    <t>Ressources humaines (au 31 décembre de l’année civile)</t>
  </si>
  <si>
    <t>Médecin coordonnateur</t>
  </si>
  <si>
    <t>ETP médecin coordonnateur</t>
  </si>
  <si>
    <t>Qualification du médecin coordonnateur</t>
  </si>
  <si>
    <t>Exerce une activité libérale</t>
  </si>
  <si>
    <t xml:space="preserve">Médecin traitant de résidents sur son activité libérale </t>
  </si>
  <si>
    <t>Médecin traitant de résidents sur son activité salariée dédiée</t>
  </si>
  <si>
    <t>Médecin traitant de résidents sur son activité de coordination</t>
  </si>
  <si>
    <t xml:space="preserve">Adhère à une association de médecins coordonnateurs </t>
  </si>
  <si>
    <t xml:space="preserve">IDEC </t>
  </si>
  <si>
    <t>ETP IDEC</t>
  </si>
  <si>
    <t>Qualification de l’IDEC</t>
  </si>
  <si>
    <t>Nombre d’IDEC ayant exercé au cours de l’année</t>
  </si>
  <si>
    <t>Nombre de mois de présence de l’IDEC au cours de l'année</t>
  </si>
  <si>
    <t>Autres ressources médicales et paramédicales</t>
  </si>
  <si>
    <t>Salariés (ETP)</t>
  </si>
  <si>
    <t>Salariés</t>
  </si>
  <si>
    <t>Libéraux</t>
  </si>
  <si>
    <t>Taux de rotation</t>
  </si>
  <si>
    <t>Taux d’absentéisme</t>
  </si>
  <si>
    <t>Infirmiers</t>
  </si>
  <si>
    <t>Infirmiers psy</t>
  </si>
  <si>
    <t>Kinésithérapeutes</t>
  </si>
  <si>
    <t>Psychologue</t>
  </si>
  <si>
    <t>Ergothérapeute</t>
  </si>
  <si>
    <t>Psychomotricien</t>
  </si>
  <si>
    <t>Orthophoniste</t>
  </si>
  <si>
    <t>Diététicienne</t>
  </si>
  <si>
    <t>Pédicure podologue</t>
  </si>
  <si>
    <t>AS non ASG</t>
  </si>
  <si>
    <t>AS ASG</t>
  </si>
  <si>
    <t>AMP</t>
  </si>
  <si>
    <t>AES</t>
  </si>
  <si>
    <t>APA (activité physique adaptée)</t>
  </si>
  <si>
    <t>Dentiste</t>
  </si>
  <si>
    <t>Opticien</t>
  </si>
  <si>
    <t>Audio-prothésiste</t>
  </si>
  <si>
    <t>Art-thérapeute</t>
  </si>
  <si>
    <t>Musico-thérapeute</t>
  </si>
  <si>
    <t>Animateurs</t>
  </si>
  <si>
    <t>IDE Nuit</t>
  </si>
  <si>
    <t>IDE de nuit sur site en permanence</t>
  </si>
  <si>
    <t>IDE de nuit sur site partagé entre plusieurs EHPAD</t>
  </si>
  <si>
    <t>IDE de nuit d’astreinte ou de garde</t>
  </si>
  <si>
    <t>Si astreinte ou garde
Au cours de l’année passée :</t>
  </si>
  <si>
    <t>Appels de l’IDE de nuit</t>
  </si>
  <si>
    <t>Interventions sur site de l’IDE de nuit</t>
  </si>
  <si>
    <t>Interventions à distance de l’IDE de nuit</t>
  </si>
  <si>
    <t>Matériel médical dans l’EHPAD</t>
  </si>
  <si>
    <t>Disposez-vous dans l’EHPAD :</t>
  </si>
  <si>
    <t>D’un électrocardiographe</t>
  </si>
  <si>
    <r>
      <t>Lits équipés de rails</t>
    </r>
    <r>
      <rPr>
        <sz val="8"/>
        <color theme="1"/>
        <rFont val="Calibri"/>
        <family val="2"/>
        <scheme val="minor"/>
      </rPr>
      <t> </t>
    </r>
  </si>
  <si>
    <t>D’un bladder scann</t>
  </si>
  <si>
    <t>Lève malades</t>
  </si>
  <si>
    <t>De seringues électriques</t>
  </si>
  <si>
    <t>D’autres appareils d’échographie</t>
  </si>
  <si>
    <t>De matériel spécifique à la télémédecine</t>
  </si>
  <si>
    <t>Extracteur d’oxygène</t>
  </si>
  <si>
    <t>Bouteille d’oxygène</t>
  </si>
  <si>
    <t>Saturomètre</t>
  </si>
  <si>
    <t>Fluides muraux (O2, vide)</t>
  </si>
  <si>
    <t>Extracteur de cérumen</t>
  </si>
  <si>
    <t>Doppler vasculaire de poche</t>
  </si>
  <si>
    <t>Conventions et partenariats</t>
  </si>
  <si>
    <t>Nombre de résidents ayant bénéficié d’une intervention dans l’année</t>
  </si>
  <si>
    <t>Equipe mobile de gériatrie</t>
  </si>
  <si>
    <t>Equipe mobile de soins palliatifs</t>
  </si>
  <si>
    <t>HAD</t>
  </si>
  <si>
    <t>Equipe mobile d'hygiène</t>
  </si>
  <si>
    <t>Equipe multidisciplinaire en antibiothérapie</t>
  </si>
  <si>
    <t>Service hospitalier de psychogériatrie</t>
  </si>
  <si>
    <t>Service hospitalier de gériatrie</t>
  </si>
  <si>
    <t>Service d'urgences</t>
  </si>
  <si>
    <t>Filière gériatrique</t>
  </si>
  <si>
    <t>Pharmacie</t>
  </si>
  <si>
    <t>Autres équipes (prévention)</t>
  </si>
  <si>
    <t>Commissions de coordination gériatrique :</t>
  </si>
  <si>
    <t>Réunions</t>
  </si>
  <si>
    <t>Participants libéraux :</t>
  </si>
  <si>
    <r>
      <t>Médecins</t>
    </r>
    <r>
      <rPr>
        <sz val="8"/>
        <color theme="1"/>
        <rFont val="Calibri"/>
        <family val="2"/>
        <scheme val="minor"/>
      </rPr>
      <t>  </t>
    </r>
    <r>
      <rPr>
        <sz val="10"/>
        <color theme="1"/>
        <rFont val="Calibri"/>
        <family val="2"/>
        <scheme val="minor"/>
      </rPr>
      <t>libéraux</t>
    </r>
  </si>
  <si>
    <t>Pharmacien</t>
  </si>
  <si>
    <t>Commentaires supplémentaires</t>
  </si>
  <si>
    <t>Signatures</t>
  </si>
  <si>
    <t>Nom du directeur :</t>
  </si>
  <si>
    <t>Nom du médecin coordonnataeur :</t>
  </si>
  <si>
    <t xml:space="preserve">Nomenclature de la variable
(28 caractères) </t>
  </si>
  <si>
    <t>Type de variable</t>
  </si>
  <si>
    <t>Nom de la donnée</t>
  </si>
  <si>
    <t>Ordre de la variable</t>
  </si>
  <si>
    <t>Donnée synthèse</t>
  </si>
  <si>
    <t>Caractéristique</t>
  </si>
  <si>
    <t>Nom de la catégorie</t>
  </si>
  <si>
    <t>Niveau de la catégorie</t>
  </si>
  <si>
    <t>Ordre de la catégorie</t>
  </si>
  <si>
    <t>Catégorie obligatoire</t>
  </si>
  <si>
    <t>Formule de la règle métier</t>
  </si>
  <si>
    <t>Formule données calculées détaillés</t>
  </si>
  <si>
    <t>Contrôle de la règle RC1</t>
  </si>
  <si>
    <t>Liste de termes RC1</t>
  </si>
  <si>
    <t>RC1 bloquant ?</t>
  </si>
  <si>
    <t>Contrôle de la règle RC2</t>
  </si>
  <si>
    <t>Liste de termes RC2</t>
  </si>
  <si>
    <t>RC2 bloquant ?</t>
  </si>
  <si>
    <t>Contrôle de la règle RC3</t>
  </si>
  <si>
    <t>Liste de termes RC3</t>
  </si>
  <si>
    <t>RC3 bloquant ?</t>
  </si>
  <si>
    <t>Pré-alimentation</t>
  </si>
  <si>
    <t>CRRAEHIDEN___NOMETABLREAANN0</t>
  </si>
  <si>
    <t>T100</t>
  </si>
  <si>
    <t>Nom de l'établissement</t>
  </si>
  <si>
    <t>oui</t>
  </si>
  <si>
    <t>Données du RAMA à transmettre par le Médecin Coordonnateur</t>
  </si>
  <si>
    <t>Structure</t>
  </si>
  <si>
    <t>non</t>
  </si>
  <si>
    <t>CRRAEHIDEN___ADRESSE_REAANN0</t>
  </si>
  <si>
    <t>Adresse postale</t>
  </si>
  <si>
    <t>CRRAEHIDEN___OG______REAANN0</t>
  </si>
  <si>
    <t>OG</t>
  </si>
  <si>
    <t>CRRAEHIDEN___FINESSEJREAANN0</t>
  </si>
  <si>
    <t>T9</t>
  </si>
  <si>
    <t>FINESS juridique EJ</t>
  </si>
  <si>
    <t>CRRAEHIDEN___FINESSETREAANN0</t>
  </si>
  <si>
    <t>FINESS géographique ET</t>
  </si>
  <si>
    <t>CRRAEHIDEN___STATUT__REAANN0</t>
  </si>
  <si>
    <t>L</t>
  </si>
  <si>
    <t>Statut</t>
  </si>
  <si>
    <t>RAMA_Statut</t>
  </si>
  <si>
    <t>CRRAEHIDEN___OPTTARIFREAANN0</t>
  </si>
  <si>
    <t>Option tarifaire</t>
  </si>
  <si>
    <t>RAMA_Option_tarifaire</t>
  </si>
  <si>
    <t>CRRAEHIDEN___PHARUSINREAANN0</t>
  </si>
  <si>
    <t>Pharmacie à usage interne</t>
  </si>
  <si>
    <t>Oui/Non</t>
  </si>
  <si>
    <t>CRRAEHIDEN_HPNBPLACESREAANN0</t>
  </si>
  <si>
    <t>N0</t>
  </si>
  <si>
    <t>Nombre de places hébergement permanent</t>
  </si>
  <si>
    <t>CRRAEHIDEN___NBPLAISOREAANN0</t>
  </si>
  <si>
    <t>Nombre de places habilitées à l'aide sociale</t>
  </si>
  <si>
    <t>CRRAEHIDEN_HTNBPLACESREAANN0</t>
  </si>
  <si>
    <t>Nombre de places hébergement temporaire</t>
  </si>
  <si>
    <t>CRRAEHIDEN___NBPLADJ_REAANN0</t>
  </si>
  <si>
    <t>Nombre de places d'accueil de jour</t>
  </si>
  <si>
    <t>CRRAEHIDEN___NBPLUVP_REAANN0</t>
  </si>
  <si>
    <t>Nombre de places en unité de vie protégée</t>
  </si>
  <si>
    <t>CRRAEHIDEN___NBPLPASAREAANN0</t>
  </si>
  <si>
    <t>Nombre de places PASA</t>
  </si>
  <si>
    <t>CRRAEHIDEN___NBPLUHR_REAANN0</t>
  </si>
  <si>
    <t>Nombre de places UHR</t>
  </si>
  <si>
    <t>CRRAEHIDEN___NBPLUPHVREAANN0</t>
  </si>
  <si>
    <t>Nombre de places unités pour personnes handicapées vieillissantes</t>
  </si>
  <si>
    <t>CRRAEHIDEN___ESPEDANSREAANN0</t>
  </si>
  <si>
    <t>Espace extérieur de déambulation non sécurisé</t>
  </si>
  <si>
    <t>CRRAEHIDEN___ESPEDASEREAANN0</t>
  </si>
  <si>
    <t>Espace extérieur de déambulation sécurisé</t>
  </si>
  <si>
    <t>CRRAEHIDEN___ADJENINDREAANN0</t>
  </si>
  <si>
    <t>L'accueil de jour a une entrée indépendante de l'EHPAD ?</t>
  </si>
  <si>
    <t>CRRAEHIDEN___SALLKINEREAANN0</t>
  </si>
  <si>
    <t>salle de kinésithérapie</t>
  </si>
  <si>
    <t>CRRAEHIDEN___SASTISENREAANN0</t>
  </si>
  <si>
    <t>salle de stimulation sensorielle</t>
  </si>
  <si>
    <t>CRRAEHIDEN___NBCHINDIREAANN0</t>
  </si>
  <si>
    <t>Nombre de chambres individuelles (1 lit)</t>
  </si>
  <si>
    <t>CRRAEHIDEN___NBTCHINSREAANN0</t>
  </si>
  <si>
    <t>Nombre total de chambres installées au 31/12</t>
  </si>
  <si>
    <t>CRRAEHACTIFHPRESINBREREAANN0</t>
  </si>
  <si>
    <t>nombre de résidents femmes</t>
  </si>
  <si>
    <t>CRRAEHACTIHHPRESINBREREAANN0</t>
  </si>
  <si>
    <t>nombre de résidents hommes</t>
  </si>
  <si>
    <t>CRRAEHACTI_HPRESINBREREAANN0</t>
  </si>
  <si>
    <t>nombre de résidents total</t>
  </si>
  <si>
    <t>SOMME</t>
  </si>
  <si>
    <t>CRRAEHACTIFHPRESINBREREAANN0/CRRAEHACTIHHPRESINBREREAANN0</t>
  </si>
  <si>
    <t>CRRAEHACTIFHPAGEMOY__REAANN0</t>
  </si>
  <si>
    <t>M2</t>
  </si>
  <si>
    <t>âge moyen femmes</t>
  </si>
  <si>
    <t>CRRAEHACTIHHPAGEMOY__REAANN0</t>
  </si>
  <si>
    <t>âge moyen hommes</t>
  </si>
  <si>
    <t>CRRAEHACTI_HPAGEMOY__REAANN0</t>
  </si>
  <si>
    <t>âge moyen total</t>
  </si>
  <si>
    <t>SOMME_DIVISE_SOMME</t>
  </si>
  <si>
    <t>CRRAEHACTIFHPAGEMOYXFREAANN0/CRRAEHACTIHHPAGEMOYXHREAANN0/SEPARATEUR/CRRAEHACTI_HPRESINBREREAANN0</t>
  </si>
  <si>
    <t>CRRAEHACTIFHPAGEMOYXFREAANN0</t>
  </si>
  <si>
    <t>Age moyen Femme (multiplié par nbre résident femme)</t>
  </si>
  <si>
    <t>MULTIPLICATION</t>
  </si>
  <si>
    <t>CRRAEHACTIFHPAGEMOY__REAANN0/CRRAEHACTIFHPRESINBREREAANN0</t>
  </si>
  <si>
    <t>CRRAEHACTIHHPAGEMOYXHREAANN0</t>
  </si>
  <si>
    <t>Age moyen Homme (multiplié par nbre résident homme)</t>
  </si>
  <si>
    <t>CRRAEHACTIHHPAGEMOY__REAANN0/CRRAEHACTIHHPRESINBREREAANN0</t>
  </si>
  <si>
    <t>CRRAEHACTIFHPDURPREXFREAANN0</t>
  </si>
  <si>
    <t>Durée moyenne de présence Femme (multiplié par nbre résident femme)</t>
  </si>
  <si>
    <t>CRRAEHACTIFHPDURPRES_REAANN0/CRRAEHACTIFHPRESINBREREAANN0</t>
  </si>
  <si>
    <t>CRRAEHACTIHHPDURPREXHREAANN0</t>
  </si>
  <si>
    <t>Durée moyenne de présence Homme (multiplié par nbre résident homme)</t>
  </si>
  <si>
    <t>CRRAEHACTIHHPDURPRES_REAANN0/CRRAEHACTIHHPRESINBREREAANN0</t>
  </si>
  <si>
    <t>CRRAEHACTIFHPDMSSEJXFREAANN0</t>
  </si>
  <si>
    <t>Durée moyenne de séjour Femme (multiplié par nbre résident homme)</t>
  </si>
  <si>
    <t>CRRAEHACTIFHPDMSSEJ__REAANN0/CRRAEHACTIFHPRESINBREREAANN0</t>
  </si>
  <si>
    <t>CRRAEHACTIHHPDMSSEJXHREAANN0</t>
  </si>
  <si>
    <t>Durée moyenne de séjour Homme (multiplié par nbre résident homme)</t>
  </si>
  <si>
    <t>CRRAEHACTIHHPDMSSEJ__REAANN0/CRRAEHACTIHHPRESINBREREAANN0</t>
  </si>
  <si>
    <t>CRRAEHACTIFHPENTAGEMFREAANN0</t>
  </si>
  <si>
    <t>Âge moyen à l’entrée pour les résidents entrés Femme dans l’année (multiplié par nbre entrées femme)</t>
  </si>
  <si>
    <t>CRRAEHACTIFHPENTAGEMOREAANN0/CRRAEHACTIFHPENTANNEEREAANN0</t>
  </si>
  <si>
    <t>CRRAEHACTIHHPENTAGEMHREAANN0</t>
  </si>
  <si>
    <t>Âge moyen à l’entrée pour les résidents entrés Homme dans l’année (multiplié par nbre entrées homme)</t>
  </si>
  <si>
    <t>CRRAEHACTIHHPENTAGEMOREAANN0/CRRAEHACTIHHPENTANNEEREAANN0</t>
  </si>
  <si>
    <t>CRRAEHACTIFHPDURPRES_REAANN0</t>
  </si>
  <si>
    <t>durée moyenne de présence des  femmes</t>
  </si>
  <si>
    <t>CRRAEHACTIHHPDURPRES_REAANN0</t>
  </si>
  <si>
    <t>durée moyenne de présence des hommes</t>
  </si>
  <si>
    <t>CRRAEHACTI_HPDURPRES_REAANN0</t>
  </si>
  <si>
    <t>durée moyenne de présence des total</t>
  </si>
  <si>
    <t>CRRAEHACTIFHPDURPREXFREAANN0/CRRAEHACTIHHPDURPREXHREAANN0/SEPARATEUR/CRRAEHACTI_HPRESINBREREAANN0</t>
  </si>
  <si>
    <t>CRRAEHACTIHHPDMSSEJ__REAANN0</t>
  </si>
  <si>
    <t>durée moyenne de séjour hommes</t>
  </si>
  <si>
    <t>CRRAEHACTIFHPDMSSEJ__REAANN0</t>
  </si>
  <si>
    <t>durée moyenne de séjour femmes</t>
  </si>
  <si>
    <t>CRRAEHACTI_HPDMSSEJ__REAANN0</t>
  </si>
  <si>
    <t>durée moyenne de séjour total</t>
  </si>
  <si>
    <t>CRRAEHACTIFHPDMSSEJXFREAANN0/CRRAEHACTIHHPDMSSEJXHREAANN0/SEPARATEUR/CRRAEHACTI_HPRESINBREREAANN0</t>
  </si>
  <si>
    <t>CRRAEHACTIHHPDMEDSEJ_REAANN0</t>
  </si>
  <si>
    <t>durée médiane de séjour hommes</t>
  </si>
  <si>
    <t>CRRAEHACTIFHPDMEDSEJ_REAANN0</t>
  </si>
  <si>
    <t>durée médiane de séjour femmes</t>
  </si>
  <si>
    <t>CRRAEHACTI_HPRESICONFREAANN0</t>
  </si>
  <si>
    <t>personne de confiance total nombre</t>
  </si>
  <si>
    <t>CRRAEHACTI_HPRES0CONFREAANN0</t>
  </si>
  <si>
    <t>M4</t>
  </si>
  <si>
    <t>personne de confiance total %</t>
  </si>
  <si>
    <t>DIVISION</t>
  </si>
  <si>
    <t>CRRAEHACTI_HPRESICONFREAANN0/CRRAEHACTI_HPRESINBREREAANN0</t>
  </si>
  <si>
    <t>CRRAEHACTI_HPRESIDANTREAANN0</t>
  </si>
  <si>
    <t>directives anticipées total nombre</t>
  </si>
  <si>
    <t>CRRAEHACTI_HPRES0DANTREAANN0</t>
  </si>
  <si>
    <t>directives anticipées total %</t>
  </si>
  <si>
    <t>CRRAEHACTI_HPRESIDANTREAANN0/CRRAEHACTI_HPRESINBREREAANN0</t>
  </si>
  <si>
    <t>CRRAEHACTI_HPRESISTUTREAANN0</t>
  </si>
  <si>
    <t>tutelle nombre</t>
  </si>
  <si>
    <t>CRRAEHACTI_HPRES0STUTREAANN0</t>
  </si>
  <si>
    <t>tutelle %</t>
  </si>
  <si>
    <t>CRRAEHACTI_HPRESISTUTREAANN0/CRRAEHACTI_HPRESINBREREAANN0</t>
  </si>
  <si>
    <t>CRRAEHACTI_HPRESISCURREAANN0</t>
  </si>
  <si>
    <t>curatelle nombre</t>
  </si>
  <si>
    <t>CRRAEHACTI_HPRES0SCURREAANN0</t>
  </si>
  <si>
    <t>curatelle %</t>
  </si>
  <si>
    <t>CRRAEHACTI_HPRESISCURREAANN0/CRRAEHACTI_HPRESINBREREAANN0</t>
  </si>
  <si>
    <t>CRRAEHACTI_HPRESISHAFREAANN0</t>
  </si>
  <si>
    <t>habilitation familiale nombre</t>
  </si>
  <si>
    <t>CRRAEHACTI_HPRES0SHAFREAANN0</t>
  </si>
  <si>
    <t>habilitation familiale %</t>
  </si>
  <si>
    <t>CRRAEHACTI_HPRESISHAFREAANN0/CRRAEHACTI_HPRESINBREREAANN0</t>
  </si>
  <si>
    <t>CRRAEHACTI_HPRESISJUSREAANN0</t>
  </si>
  <si>
    <t>Sauvegarde de justice nombre</t>
  </si>
  <si>
    <t>CRRAEHACTI_HPRES0SJUSREAANN0</t>
  </si>
  <si>
    <t>Sauvegarde de justice %</t>
  </si>
  <si>
    <t>CRRAEHACTI_HPRESISJUSREAANN0/CRRAEHACTI_HPRESINBREREAANN0</t>
  </si>
  <si>
    <t>CRRAEHACTI_HPRESISAUTREAANN0</t>
  </si>
  <si>
    <t>autre mesure nombre</t>
  </si>
  <si>
    <t>CRRAEHACTI_HPRES0SAUTREAANN0</t>
  </si>
  <si>
    <t>autre mesure %</t>
  </si>
  <si>
    <t>CRRAEHACTI_HPRESISAUTREAANN0/CRRAEHACTI_HPRESINBREREAANN0</t>
  </si>
  <si>
    <t>CRRAEHACTIFHPRESIAG21REAANN0</t>
  </si>
  <si>
    <t>moins de 60 ans femmes</t>
  </si>
  <si>
    <t>CRRAEHACTIFHPRES0AG21REAANN0</t>
  </si>
  <si>
    <t>moins de 60 ans femmes pourcentage</t>
  </si>
  <si>
    <t>CRRAEHACTIFHPRESIAG21REAANN0/CRRAEHACTIFHPRESINBREREAANN0</t>
  </si>
  <si>
    <t>CRRAEHACTIHHPRESIAG21REAANN0</t>
  </si>
  <si>
    <t>moins de 60 ans hommes</t>
  </si>
  <si>
    <t>CRRAEHACTIHHPRES0AG21REAANN0</t>
  </si>
  <si>
    <t>moins de 60 ans hommes pourcentage</t>
  </si>
  <si>
    <t>CRRAEHACTIHHPRESIAG21REAANN0/CRRAEHACTIHHPRESINBREREAANN0</t>
  </si>
  <si>
    <t>CRRAEHACTI_HPRESIAG21REAANN0</t>
  </si>
  <si>
    <t>moins de 60 ans total</t>
  </si>
  <si>
    <t>CRRAEHACTIFHPRESIAG21REAANN0/CRRAEHACTIHHPRESIAG21REAANN0</t>
  </si>
  <si>
    <t>CRRAEHACTI_HPRES0AG21REAANN0</t>
  </si>
  <si>
    <t>moins de 60 ans total pourcentage</t>
  </si>
  <si>
    <t>CRRAEHACTI_HPRESIAG21REAANN0/CRRAEHACTI_HPRESINBREREAANN0</t>
  </si>
  <si>
    <t>CRRAEHACTIFHPRESIAG22REAANN0</t>
  </si>
  <si>
    <t>60 à 69 ans femmes</t>
  </si>
  <si>
    <t>CRRAEHACTIFHPRES0AG22REAANN0</t>
  </si>
  <si>
    <t>60 à 69 ans femmes pourcentage</t>
  </si>
  <si>
    <t>CRRAEHACTIFHPRESIAG22REAANN0/CRRAEHACTIFHPRESINBREREAANN0</t>
  </si>
  <si>
    <t>CRRAEHACTIHHPRESIAG22REAANN0</t>
  </si>
  <si>
    <t>60 à 69 ans hommes</t>
  </si>
  <si>
    <t>CRRAEHACTIHHPRES0AG22REAANN0</t>
  </si>
  <si>
    <t>60 à 69 ans hommes pourcentage</t>
  </si>
  <si>
    <t>CRRAEHACTIHHPRESIAG22REAANN0/CRRAEHACTIHHPRESINBREREAANN0</t>
  </si>
  <si>
    <t>CRRAEHACTI_HPRESIAG22REAANN0</t>
  </si>
  <si>
    <t>60 à 69 ans total</t>
  </si>
  <si>
    <t>CRRAEHACTIFHPRESIAG22REAANN0/CRRAEHACTIHHPRESIAG22REAANN0</t>
  </si>
  <si>
    <t>CRRAEHACTI_HPRES0AG22REAANN0</t>
  </si>
  <si>
    <t>60 à 69 ans total pourcentage</t>
  </si>
  <si>
    <t>CRRAEHACTI_HPRESIAG22REAANN0/CRRAEHACTI_HPRESINBREREAANN0</t>
  </si>
  <si>
    <t>CRRAEHACTIFHPRESIAG23REAANN0</t>
  </si>
  <si>
    <t>70 à 79 ans femmes</t>
  </si>
  <si>
    <t>CRRAEHACTIFHPRES0AG23REAANN0</t>
  </si>
  <si>
    <t>70 à 79 ans femmes pourcentage</t>
  </si>
  <si>
    <t>CRRAEHACTIFHPRESIAG23REAANN0/CRRAEHACTIFHPRESINBREREAANN0</t>
  </si>
  <si>
    <t>CRRAEHACTIHHPRESIAG23REAANN0</t>
  </si>
  <si>
    <t>70 à 79 ans hommes</t>
  </si>
  <si>
    <t>CRRAEHACTIHHPRES0AG23REAANN0</t>
  </si>
  <si>
    <t>70 à 79 ans hommes pourcentage</t>
  </si>
  <si>
    <t>CRRAEHACTIHHPRESIAG23REAANN0/CRRAEHACTIHHPRESINBREREAANN0</t>
  </si>
  <si>
    <t>CRRAEHACTI_HPRESIAG23REAANN0</t>
  </si>
  <si>
    <t>70 à 79 ans total</t>
  </si>
  <si>
    <t>CRRAEHACTIFHPRESIAG23REAANN0/CRRAEHACTIHHPRESIAG23REAANN0</t>
  </si>
  <si>
    <t>CRRAEHACTI_HPRES0AG23REAANN0</t>
  </si>
  <si>
    <t>70 à 79 ans total pourcentage</t>
  </si>
  <si>
    <t>CRRAEHACTI_HPRESIAG23REAANN0/CRRAEHACTI_HPRESINBREREAANN0</t>
  </si>
  <si>
    <t>CRRAEHACTIFHPRESIAG24REAANN0</t>
  </si>
  <si>
    <t>80 à 89 ans femmes</t>
  </si>
  <si>
    <t>CRRAEHACTIFHPRES0AG24REAANN0</t>
  </si>
  <si>
    <t>80 à 89 ans femmes pourcentage</t>
  </si>
  <si>
    <t>CRRAEHACTIFHPRESIAG24REAANN0/CRRAEHACTIFHPRESINBREREAANN0</t>
  </si>
  <si>
    <t>CRRAEHACTIHHPRESIAG24REAANN0</t>
  </si>
  <si>
    <t>80 à 89 ans hommes</t>
  </si>
  <si>
    <t>CRRAEHACTIHHPRES0AG24REAANN0</t>
  </si>
  <si>
    <t>80 à 89 ans hommes pourcentage</t>
  </si>
  <si>
    <t>CRRAEHACTIHHPRESIAG24REAANN0/CRRAEHACTIHHPRESINBREREAANN0</t>
  </si>
  <si>
    <t>CRRAEHACTI_HPRESIAG24REAANN0</t>
  </si>
  <si>
    <t>80 à 89 ans total</t>
  </si>
  <si>
    <t>CRRAEHACTIFHPRESIAG24REAANN0/CRRAEHACTIHHPRESIAG24REAANN0</t>
  </si>
  <si>
    <t>CRRAEHACTI_HPRES0AG24REAANN0</t>
  </si>
  <si>
    <t>80 à 89 ans total pourcentage</t>
  </si>
  <si>
    <t>CRRAEHACTI_HPRESIAG24REAANN0/CRRAEHACTI_HPRESINBREREAANN0</t>
  </si>
  <si>
    <t>CRRAEHACTIFHPRESIAG25REAANN0</t>
  </si>
  <si>
    <t>90 à 99 ans femmes</t>
  </si>
  <si>
    <t>CRRAEHACTIFHPRES0AG25REAANN0</t>
  </si>
  <si>
    <t>90 à 99 ans femmes pourcentage</t>
  </si>
  <si>
    <t>CRRAEHACTIFHPRESIAG25REAANN0/CRRAEHACTIFHPRESINBREREAANN0</t>
  </si>
  <si>
    <t>CRRAEHACTIHHPRESIAG25REAANN0</t>
  </si>
  <si>
    <t>90 à 99 ans hommes</t>
  </si>
  <si>
    <t>CRRAEHACTIHHPRES0AG25REAANN0</t>
  </si>
  <si>
    <t>90 à 99 ans hommes pourcentage</t>
  </si>
  <si>
    <t>CRRAEHACTIHHPRESIAG25REAANN0/CRRAEHACTIHHPRESINBREREAANN0</t>
  </si>
  <si>
    <t>CRRAEHACTI_HPRESIAG25REAANN0</t>
  </si>
  <si>
    <t>90 à 99 ans total</t>
  </si>
  <si>
    <t>CRRAEHACTIFHPRESIAG25REAANN0/CRRAEHACTIHHPRESIAG25REAANN0</t>
  </si>
  <si>
    <t>CRRAEHACTI_HPRES0AG25REAANN0</t>
  </si>
  <si>
    <t>90 à 99 ans total pourcentage</t>
  </si>
  <si>
    <t>CRRAEHACTI_HPRESIAG25REAANN0/CRRAEHACTI_HPRESINBREREAANN0</t>
  </si>
  <si>
    <t>CRRAEHACTIFHPRESIAG26REAANN0</t>
  </si>
  <si>
    <t>100 ans et plus femmes</t>
  </si>
  <si>
    <t>CRRAEHACTIFHPRES0AG26REAANN0</t>
  </si>
  <si>
    <t>100 ans et plus femmes pourcentage</t>
  </si>
  <si>
    <t>CRRAEHACTIFHPRESIAG26REAANN0/CRRAEHACTIFHPRESINBREREAANN0</t>
  </si>
  <si>
    <t>CRRAEHACTIHHPRESIAG26REAANN0</t>
  </si>
  <si>
    <t>100 ans et plus hommes</t>
  </si>
  <si>
    <t>CRRAEHACTIHHPRES0AG26REAANN0</t>
  </si>
  <si>
    <t>100 ans et plus hommes pourcentage</t>
  </si>
  <si>
    <t>CRRAEHACTIHHPRESIAG26REAANN0/CRRAEHACTIHHPRESINBREREAANN0</t>
  </si>
  <si>
    <t>CRRAEHACTI_HPRESIAG26REAANN0</t>
  </si>
  <si>
    <t>100 ans et plus total</t>
  </si>
  <si>
    <t>CRRAEHACTIFHPRESIAG26REAANN0/CRRAEHACTIHHPRESIAG26REAANN0</t>
  </si>
  <si>
    <t>CRRAEHACTI_HPRES0AG26REAANN0</t>
  </si>
  <si>
    <t>100 ans et plus total pourcentage</t>
  </si>
  <si>
    <t>CRRAEHACTI_HPRESIAG26REAANN0/CRRAEHACTI_HPRESINBREREAANN0</t>
  </si>
  <si>
    <t>CRRAEHACTIFHPRESIGIR1REAANN0</t>
  </si>
  <si>
    <t>GIR 1 femmes nombre</t>
  </si>
  <si>
    <t>Galaad - ne pas cocher (données récupérées par la CNSA sur Galaad)</t>
  </si>
  <si>
    <t>CRRAEHACTIFHPRES0GIR1REAANN0</t>
  </si>
  <si>
    <t>GIR 1 femmes %</t>
  </si>
  <si>
    <t>CRRAEHACTIFHPRESIGIR1REAANN0/CRRAEHACTIFHPRESINBREREAANN0</t>
  </si>
  <si>
    <t>CRRAEHACTIHHPRESIGIR1REAANN0</t>
  </si>
  <si>
    <t>GIR 1 hommes nombre</t>
  </si>
  <si>
    <t>CRRAEHACTIHHPRES0GIR1REAANN0</t>
  </si>
  <si>
    <t>GIR 1 hommes %</t>
  </si>
  <si>
    <t>CRRAEHACTIHHPRESIGIR1REAANN0/CRRAEHACTIHHPRESINBREREAANN0</t>
  </si>
  <si>
    <t>CRRAEHACTI_HPRESIGIR1REAANN0</t>
  </si>
  <si>
    <t>GIR 1 total nombre</t>
  </si>
  <si>
    <t>CRRAEHACTIFHPRESIGIR1REAANN0/CRRAEHACTIHHPRESIGIR1REAANN0</t>
  </si>
  <si>
    <t>CRRAEHACTI_HPRES0GIR1REAANN0</t>
  </si>
  <si>
    <t>GIR 1 total %</t>
  </si>
  <si>
    <t>CRRAEHACTI_HPRESIGIR1REAANN0/CRRAEHACTI_HPRESINBREREAANN0</t>
  </si>
  <si>
    <t>CRRAEHACTIFHPRESIGIR2REAANN0</t>
  </si>
  <si>
    <t>GIR 2 femmes nombre</t>
  </si>
  <si>
    <t>CRRAEHACTIFHPRES0GIR2REAANN0</t>
  </si>
  <si>
    <t>GIR 2 femmes %</t>
  </si>
  <si>
    <t>CRRAEHACTIFHPRESIGIR2REAANN0/CRRAEHACTIFHPRESINBREREAANN0</t>
  </si>
  <si>
    <t>CRRAEHACTIHHPRESIGIR2REAANN0</t>
  </si>
  <si>
    <t>GIR 2 hommes nombre</t>
  </si>
  <si>
    <t>CRRAEHACTIHHPRES0GIR2REAANN0</t>
  </si>
  <si>
    <t>GIR 2 hommes %</t>
  </si>
  <si>
    <t>CRRAEHACTIHHPRESIGIR2REAANN0/CRRAEHACTIHHPRESINBREREAANN0</t>
  </si>
  <si>
    <t>CRRAEHACTI_HPRESIGIR2REAANN0</t>
  </si>
  <si>
    <t>GIR 2 total nombre</t>
  </si>
  <si>
    <t>CRRAEHACTIFHPRESIGIR2REAANN0/CRRAEHACTIHHPRESIGIR2REAANN0</t>
  </si>
  <si>
    <t>CRRAEHACTI_HPRES0GIR2REAANN0</t>
  </si>
  <si>
    <t>GIR 2 total %</t>
  </si>
  <si>
    <t>CRRAEHACTI_HPRESIGIR2REAANN0/CRRAEHACTI_HPRESINBREREAANN0</t>
  </si>
  <si>
    <t>CRRAEHACTIFHPRESIGIR3REAANN0</t>
  </si>
  <si>
    <t>GIR 3 femmes nombre</t>
  </si>
  <si>
    <t>CRRAEHACTIFHPRES0GIR3REAANN0</t>
  </si>
  <si>
    <t>GIR 3 femmes %</t>
  </si>
  <si>
    <t>CRRAEHACTIFHPRESIGIR3REAANN0/CRRAEHACTIFHPRESINBREREAANN0</t>
  </si>
  <si>
    <t>CRRAEHACTIHHPRESIGIR3REAANN0</t>
  </si>
  <si>
    <t>GIR 3 hommes nombre</t>
  </si>
  <si>
    <t>CRRAEHACTIHHPRES0GIR3REAANN0</t>
  </si>
  <si>
    <t>GIR 3 hommes %</t>
  </si>
  <si>
    <t>CRRAEHACTIHHPRESIGIR3REAANN0/CRRAEHACTIHHPRESINBREREAANN0</t>
  </si>
  <si>
    <t>CRRAEHACTI_HPRESIGIR3REAANN0</t>
  </si>
  <si>
    <t>GIR 3 total nombre</t>
  </si>
  <si>
    <t>CRRAEHACTIFHPRESIGIR3REAANN0/CRRAEHACTIHHPRESIGIR3REAANN0</t>
  </si>
  <si>
    <t>CRRAEHACTI_HPRES0GIR3REAANN0</t>
  </si>
  <si>
    <t>GIR 3 total %</t>
  </si>
  <si>
    <t>CRRAEHACTI_HPRESIGIR3REAANN0/CRRAEHACTI_HPRESINBREREAANN0</t>
  </si>
  <si>
    <t>CRRAEHACTIFHPRESIGIR4REAANN0</t>
  </si>
  <si>
    <t>GIR 4 femmes nombre</t>
  </si>
  <si>
    <t>CRRAEHACTIFHPRES0GIR4REAANN0</t>
  </si>
  <si>
    <t>GIR 4 femmes %</t>
  </si>
  <si>
    <t>CRRAEHACTIFHPRESIGIR4REAANN0/CRRAEHACTIFHPRESINBREREAANN0</t>
  </si>
  <si>
    <t>CRRAEHACTIHHPRESIGIR4REAANN0</t>
  </si>
  <si>
    <t>GIR 4 hommes nombre</t>
  </si>
  <si>
    <t>CRRAEHACTIHHPRES0GIR4REAANN0</t>
  </si>
  <si>
    <t>GIR 4 hommes %</t>
  </si>
  <si>
    <t>CRRAEHACTIHHPRESIGIR4REAANN0/CRRAEHACTIHHPRESINBREREAANN0</t>
  </si>
  <si>
    <t>CRRAEHACTI_HPRESIGIR4REAANN0</t>
  </si>
  <si>
    <t>GIR 4 total nombre</t>
  </si>
  <si>
    <t>CRRAEHACTIFHPRESIGIR4REAANN0/CRRAEHACTIHHPRESIGIR4REAANN0</t>
  </si>
  <si>
    <t>CRRAEHACTI_HPRES0GIR4REAANN0</t>
  </si>
  <si>
    <t>GIR 4 total %</t>
  </si>
  <si>
    <t>CRRAEHACTI_HPRESIGIR4REAANN0/CRRAEHACTI_HPRESINBREREAANN0</t>
  </si>
  <si>
    <t>CRRAEHACTIFHPRESIGIR5REAANN0</t>
  </si>
  <si>
    <t>GIR 5 femmes nombre</t>
  </si>
  <si>
    <t>CRRAEHACTIFHPRES0GIR5REAANN0</t>
  </si>
  <si>
    <t>GIR 5 femmes %</t>
  </si>
  <si>
    <t>CRRAEHACTIFHPRESIGIR5REAANN0/CRRAEHACTIFHPRESINBREREAANN0</t>
  </si>
  <si>
    <t>CRRAEHACTIHHPRESIGIR5REAANN0</t>
  </si>
  <si>
    <t>GIR 5 hommes nombre</t>
  </si>
  <si>
    <t>CRRAEHACTIHHPRES0GIR5REAANN0</t>
  </si>
  <si>
    <t>GIR 5 hommes %</t>
  </si>
  <si>
    <t>CRRAEHACTIHHPRESIGIR5REAANN0/CRRAEHACTIHHPRESINBREREAANN0</t>
  </si>
  <si>
    <t>CRRAEHACTI_HPRESIGIR5REAANN0</t>
  </si>
  <si>
    <t>GIR 5 total nombre</t>
  </si>
  <si>
    <t>CRRAEHACTIFHPRESIGIR5REAANN0/CRRAEHACTIHHPRESIGIR5REAANN0</t>
  </si>
  <si>
    <t>CRRAEHACTI_HPRES0GIR5REAANN0</t>
  </si>
  <si>
    <t>GIR 5 total %</t>
  </si>
  <si>
    <t>CRRAEHACTI_HPRESIGIR5REAANN0/CRRAEHACTI_HPRESINBREREAANN0</t>
  </si>
  <si>
    <t>CRRAEHACTIFHPRESIGIR6REAANN0</t>
  </si>
  <si>
    <t>GIR 6 femmes nombre</t>
  </si>
  <si>
    <t>CRRAEHACTIFHPRES0GIR6REAANN0</t>
  </si>
  <si>
    <t>GIR 6 femmes %</t>
  </si>
  <si>
    <t>CRRAEHACTIFHPRESIGIR6REAANN0/CRRAEHACTIFHPRESINBREREAANN0</t>
  </si>
  <si>
    <t>CRRAEHACTIHHPRESIGIR6REAANN0</t>
  </si>
  <si>
    <t>GIR 6 hommes nombre</t>
  </si>
  <si>
    <t>CRRAEHACTIHHPRES0GIR6REAANN0</t>
  </si>
  <si>
    <t>GIR 6 hommes %</t>
  </si>
  <si>
    <t>CRRAEHACTIHHPRESIGIR6REAANN0/CRRAEHACTIHHPRESINBREREAANN0</t>
  </si>
  <si>
    <t>CRRAEHACTI_HPRESIGIR6REAANN0</t>
  </si>
  <si>
    <t>GIR 6 total nombre</t>
  </si>
  <si>
    <t>CRRAEHACTIFHPRESIGIR6REAANN0/CRRAEHACTIHHPRESIGIR6REAANN0</t>
  </si>
  <si>
    <t>CRRAEHACTI_HPRES0GIR6REAANN0</t>
  </si>
  <si>
    <t>GIR 6 total %</t>
  </si>
  <si>
    <t>CRRAEHACTI_HPRESIGIR6REAANN0/CRRAEHACTI_HPRESINBREREAANN0</t>
  </si>
  <si>
    <t>CRRAEHACTI_HPRESIGMP_REAANN0</t>
  </si>
  <si>
    <t>CRRAEHACTI_HPRESIPMP_REAANN0</t>
  </si>
  <si>
    <t>CRRAEHACTI_HPRESISMTIREAANN0</t>
  </si>
  <si>
    <t>SMTI total nombre</t>
  </si>
  <si>
    <t>CRRAEHACTI_HPRES0STM_REAANN0</t>
  </si>
  <si>
    <t>SMTI total %</t>
  </si>
  <si>
    <t>CRRAEHACTI_HPRESIDGMPREAANN0</t>
  </si>
  <si>
    <t>Dernier GMP évalué</t>
  </si>
  <si>
    <t>CRRAEHACTI_HPTAUXOCUPREAANN0</t>
  </si>
  <si>
    <t>taux d'occupation de l'année civile</t>
  </si>
  <si>
    <t>ERRD - ne pas cocher (données récupérées par la CNSA sur ERRD)</t>
  </si>
  <si>
    <t>CRRAEHACTIFHPENTANNEEREAANN0</t>
  </si>
  <si>
    <t>entrees femmes nombre</t>
  </si>
  <si>
    <t>CRRAEHACTIHHPENTANNEEREAANN0</t>
  </si>
  <si>
    <t>entrées hommes nombre</t>
  </si>
  <si>
    <t>CRRAEHACTI_HPENTANNEEREAANN0</t>
  </si>
  <si>
    <t>entrées total nombre</t>
  </si>
  <si>
    <t>CRRAEHACTIFHPENTANNEEREAANN0/CRRAEHACTIHHPENTANNEEREAANN0</t>
  </si>
  <si>
    <t>CRRAEHACTI_HPTAUXADMIREAANN0</t>
  </si>
  <si>
    <t>Taux d'admission total</t>
  </si>
  <si>
    <t>CRRAEHACTI_HPENTANNEEREAANN0/CRRAEHIDEN_HPNBPLACESREAANN0</t>
  </si>
  <si>
    <t>CRRAEHACTIFHPENTAGEMOREAANN0</t>
  </si>
  <si>
    <t>âge moyen à l'entrée femmes</t>
  </si>
  <si>
    <t>CRRAEHACTIHHPENTAGEMOREAANN0</t>
  </si>
  <si>
    <t>âge moyen à l'entrée hommes</t>
  </si>
  <si>
    <t>CRRAEHACTI_HPENTAGEMOREAANN0</t>
  </si>
  <si>
    <t>âge moyen à l'entrée total</t>
  </si>
  <si>
    <t>CRRAEHACTIFHPENTAGEMFREAANN0/CRRAEHACTIHHPENTAGEMHREAANN0/SEPARATEUR/CRRAEHACTI_HPENTANNEEREAANN0</t>
  </si>
  <si>
    <t>CRRAEHACTIFHPENTFIACTREAANN0</t>
  </si>
  <si>
    <t>file active femmes</t>
  </si>
  <si>
    <t>CRRAEHACTIHHPENTFIACTREAANN0</t>
  </si>
  <si>
    <t>file active hommes</t>
  </si>
  <si>
    <t>CRRAEHACTI_HPENTFIACTREAANN0</t>
  </si>
  <si>
    <t>file active totale</t>
  </si>
  <si>
    <t>CRRAEHACTIFHPENTFIACTREAANN0/CRRAEHACTIHHPENTFIACTREAANN0</t>
  </si>
  <si>
    <t>CRRAEHACTI_HPENTMOT1_REAANN0</t>
  </si>
  <si>
    <t>choix du résident nombre</t>
  </si>
  <si>
    <t>CRRAEHACTI_HPENT0OT1_REAANN0</t>
  </si>
  <si>
    <t>choix du résident %</t>
  </si>
  <si>
    <t>CRRAEHACTI_HPENTMOT1_REAANN0/CRRAEHACTI_HPENTANNEEREAANN0</t>
  </si>
  <si>
    <t>CRRAEHACTI_HPENTMOT2_REAANN0</t>
  </si>
  <si>
    <t>limites soutien à domicile nombre</t>
  </si>
  <si>
    <t>CRRAEHACTI_HPENT0OT2_REAANN0</t>
  </si>
  <si>
    <t>limites soutien à domicile %</t>
  </si>
  <si>
    <t>CRRAEHACTI_HPENTMOT2_REAANN0/CRRAEHACTI_HPENTANNEEREAANN0</t>
  </si>
  <si>
    <t>CRRAEHACTI_HPENTMOT3_REAANN0</t>
  </si>
  <si>
    <t>aggravation état de santé nombre</t>
  </si>
  <si>
    <t>CRRAEHACTI_HPENT0OT3_REAANN0</t>
  </si>
  <si>
    <t>aggravation état de santé %</t>
  </si>
  <si>
    <t>CRRAEHACTI_HPENTMOT3_REAANN0/CRRAEHACTI_HPENTANNEEREAANN0</t>
  </si>
  <si>
    <t>CRRAEHACTI_HPENTMOT4_REAANN0</t>
  </si>
  <si>
    <t>retour à domicile impossible après hospitalisation nombre</t>
  </si>
  <si>
    <t>CRRAEHACTI_HPENT0OT4_REAANN0</t>
  </si>
  <si>
    <t>retour à domicile impossible après hospitalisation %</t>
  </si>
  <si>
    <t>CRRAEHACTI_HPENTMOT4_REAANN0/CRRAEHACTI_HPENTANNEEREAANN0</t>
  </si>
  <si>
    <t>CRRAEHACTI_HPENTMOT5_REAANN0</t>
  </si>
  <si>
    <t>épuisement des aidants nombre</t>
  </si>
  <si>
    <t>CRRAEHACTI_HPENT0OT5_REAANN0</t>
  </si>
  <si>
    <t>épuisement des aidants %</t>
  </si>
  <si>
    <t>CRRAEHACTI_HPENTMOT5_REAANN0/CRRAEHACTI_HPENTANNEEREAANN0</t>
  </si>
  <si>
    <t>CRRAEHACTI_HPENTMOT6_REAANN0</t>
  </si>
  <si>
    <t>Chutes nombre</t>
  </si>
  <si>
    <t>CRRAEHACTI_HPENT0OT6_REAANN0</t>
  </si>
  <si>
    <t>Chutes %</t>
  </si>
  <si>
    <t>CRRAEHACTI_HPENTMOT6_REAANN0/CRRAEHACTI_HPENTANNEEREAANN0</t>
  </si>
  <si>
    <t>CRRAEHACTI_HPENTPRODOREAANN0</t>
  </si>
  <si>
    <t>Domicile nombre</t>
  </si>
  <si>
    <t>CRRAEHACTI_HPENT0RODOREAANN0</t>
  </si>
  <si>
    <t>Domicile %</t>
  </si>
  <si>
    <t>CRRAEHACTI_HPENTPRODOREAANN0/CRRAEHACTI_HPENTANNEEREAANN0</t>
  </si>
  <si>
    <t>CRRAEHACTI_HPENTPROCSREAANN0</t>
  </si>
  <si>
    <t>Court séjour nombre</t>
  </si>
  <si>
    <t>CRRAEHACTI_HPENT0ROCSREAANN0</t>
  </si>
  <si>
    <t>court séjour %</t>
  </si>
  <si>
    <t>CRRAEHACTI_HPENTPROCSREAANN0/CRRAEHACTI_HPENTANNEEREAANN0</t>
  </si>
  <si>
    <t>CRRAEHACTI_HPENTPROSSREAANN0</t>
  </si>
  <si>
    <t>SSR nombre</t>
  </si>
  <si>
    <t>CRRAEHACTI_HPENT0ROSMREAANN0</t>
  </si>
  <si>
    <t>SSR %</t>
  </si>
  <si>
    <t>CRRAEHACTI_HPENTPROSSREAANN0/CRRAEHACTI_HPENTANNEEREAANN0</t>
  </si>
  <si>
    <t>CRRAEHACTI_HPENTPROLSREAANN0</t>
  </si>
  <si>
    <t>USLD nombre</t>
  </si>
  <si>
    <t>CRRAEHACTI_HPENT0ROLSREAANN0</t>
  </si>
  <si>
    <t>USLD %</t>
  </si>
  <si>
    <t>CRRAEHACTI_HPENTPROLSREAANN0/CRRAEHACTI_HPENTANNEEREAANN0</t>
  </si>
  <si>
    <t>CRRAEHACTI_HPENTPROPSREAANN0</t>
  </si>
  <si>
    <t>Etablissement psychiatrique nombre</t>
  </si>
  <si>
    <t>CRRAEHACTI_HPENT0ROPSREAANN0</t>
  </si>
  <si>
    <t>etablissement psychiatrique %</t>
  </si>
  <si>
    <t>CRRAEHACTI_HPENTPROPSREAANN0/CRRAEHACTI_HPENTANNEEREAANN0</t>
  </si>
  <si>
    <t>CRRAEHACTI_HPENTPROMSREAANN0</t>
  </si>
  <si>
    <t>Autre médico-social nombre</t>
  </si>
  <si>
    <t>CRRAEHACTI_HPENT0ROMSREAANN0</t>
  </si>
  <si>
    <t>Autre médico-social %</t>
  </si>
  <si>
    <t>CRRAEHACTI_HPENTPROMSREAANN0/CRRAEHACTI_HPENTANNEEREAANN0</t>
  </si>
  <si>
    <t>CRRAEHACTI_HPENTPROAUREAANN0</t>
  </si>
  <si>
    <t>Autre nombre</t>
  </si>
  <si>
    <t>CRRAEHACTI_HPENT0ROAUREAANN0</t>
  </si>
  <si>
    <t>Autre %</t>
  </si>
  <si>
    <t>CRRAEHACTI_HPENTPROAUREAANN0/CRRAEHACTI_HPENTANNEEREAANN0</t>
  </si>
  <si>
    <t>CRRAEHACTI_HPENTPRONRREAANN0</t>
  </si>
  <si>
    <t>Non renseigné nombre</t>
  </si>
  <si>
    <t>CRRAEHACTI_HPENT0RONRREAANN0</t>
  </si>
  <si>
    <t>Non renseigné %</t>
  </si>
  <si>
    <t>CRRAEHACTI_HPENTPRONRREAANN0/CRRAEHACTI_HPENTANNEEREAANN0</t>
  </si>
  <si>
    <t>CRRAEHACTI_HPENTGEOCOREAANN0</t>
  </si>
  <si>
    <t>Commune nombre</t>
  </si>
  <si>
    <t>CRRAEHACTI_HPENT0EOCOREAANN0</t>
  </si>
  <si>
    <t>commune %</t>
  </si>
  <si>
    <t>CRRAEHACTI_HPENTGEOCOREAANN0/CRRAEHACTI_HPENTANNEEREAANN0</t>
  </si>
  <si>
    <t>CRRAEHACTI_HPENTGEODPREAANN0</t>
  </si>
  <si>
    <t>département nombre</t>
  </si>
  <si>
    <t>CRRAEHACTI_HPENT0EODPREAANN0</t>
  </si>
  <si>
    <t>département %</t>
  </si>
  <si>
    <t>CRRAEHACTI_HPENTGEODPREAANN0/CRRAEHACTI_HPENTANNEEREAANN0</t>
  </si>
  <si>
    <t>CRRAEHACTI_HPENTGEORGREAANN0</t>
  </si>
  <si>
    <t>région nombre</t>
  </si>
  <si>
    <t>CRRAEHACTI_HPENT0EORGREAANN0</t>
  </si>
  <si>
    <t>région %</t>
  </si>
  <si>
    <t>CRRAEHACTI_HPENTGEORGREAANN0/CRRAEHACTI_HPENTANNEEREAANN0</t>
  </si>
  <si>
    <t>CRRAEHACTI_HPENTGEOAUREAANN0</t>
  </si>
  <si>
    <t>autre région nombre</t>
  </si>
  <si>
    <t>CRRAEHACTI_HPENT0EOAUREAANN0</t>
  </si>
  <si>
    <t>Autre région %</t>
  </si>
  <si>
    <t>CRRAEHACTI_HPENTGEOAUREAANN0/CRRAEHACTI_HPENTANNEEREAANN0</t>
  </si>
  <si>
    <t>CRRAEHACTI_HPENTGEONRREAANN0</t>
  </si>
  <si>
    <t>CRRAEHACTI_HPENT0EONRREAANN0</t>
  </si>
  <si>
    <t>CRRAEHACTI_HPENTGEONRREAANN0/CRRAEHACTI_HPENTANNEEREAANN0</t>
  </si>
  <si>
    <t>CRRAEHACTI_HPRESIHOSPREAANN0</t>
  </si>
  <si>
    <t>résidents hospitalisés nombre</t>
  </si>
  <si>
    <t>CRRAEHACTI_HPRES0HOSPREAANN0</t>
  </si>
  <si>
    <t>résidents hospitalisés %</t>
  </si>
  <si>
    <t>CRRAEHACTI_HPRESIHOSPREAANN0/CRRAEHACTI_HPENTFIACTREAANN0</t>
  </si>
  <si>
    <t>CRRAEHACTI_HPHOSPPRO_REAANN0</t>
  </si>
  <si>
    <t>hospitalisations programmées nombre</t>
  </si>
  <si>
    <t>CRRAEHACTI_HPHOS0PRO_REAANN0</t>
  </si>
  <si>
    <t>hospitalisations programmées %</t>
  </si>
  <si>
    <t>CRRAEHACTI_HPHOSPPRO_REAANN0/CRRAEHACTI_HPENTFIACTREAANN0</t>
  </si>
  <si>
    <t>CRRAEHACTI_HPHOSPNPROREAANN0</t>
  </si>
  <si>
    <t>hospitalisations non programmées nombre</t>
  </si>
  <si>
    <t>CRRAEHACTI_HPHOS0NPROREAANN0</t>
  </si>
  <si>
    <t>hospitalisations non programmées %</t>
  </si>
  <si>
    <t>CRRAEHACTI_HPHOSPNPROREAANN0/CRRAEHACTI_HPENTFIACTREAANN0</t>
  </si>
  <si>
    <t>CRRAEHACTI_HPURGSHOSPREAANN0</t>
  </si>
  <si>
    <t>passages urgences sans hospitalisations nombre</t>
  </si>
  <si>
    <t>CRRAEHACTI_HPRESIHAD_REAANN0</t>
  </si>
  <si>
    <t>résidents HAD nombre</t>
  </si>
  <si>
    <t>CRRAEHACTI_HPRES0HAD_REAANN0</t>
  </si>
  <si>
    <t>résidents HAD %</t>
  </si>
  <si>
    <t>CRRAEHACTI_HPRESIHAD_REAANN0/CRRAEHACTI_HPENTFIACTREAANN0</t>
  </si>
  <si>
    <t>CRRAEHACTI_HPHOSPCOMPREAANN0</t>
  </si>
  <si>
    <t>hospitalisations complète hors HAD jours</t>
  </si>
  <si>
    <t>CRRAEHACTI_HPSEJOUHADREAANN0</t>
  </si>
  <si>
    <t>HAD séjours</t>
  </si>
  <si>
    <t>CRRAEHACTI_HPJOURHAD_REAANN0</t>
  </si>
  <si>
    <t>HAD jours </t>
  </si>
  <si>
    <t>CRRAEHACTI_HPSORT____REAANN0</t>
  </si>
  <si>
    <t>total</t>
  </si>
  <si>
    <t>CRRAEHACTI_HPSORTDO__REAANN0/CRRAEHACTI_HPSORTCS__REAANN0/CRRAEHACTI_HPSORTSS__REAANN0/CRRAEHACTI_HPSORTUS__REAANN0/CRRAEHACTI_HPSORTMS__REAANN0/CRRAEHACTI_HPSORTDC__REAANN0/CRRAEHACTI_HPSORTAU__REAANN0/CRRAEHACTI_HPSORTNR__REAANN0</t>
  </si>
  <si>
    <t>CRRAEHACTI_HPSORTDO__REAANN0</t>
  </si>
  <si>
    <t>CRRAEHACTI_HPSOR0DO__REAANN0</t>
  </si>
  <si>
    <t>domicile %</t>
  </si>
  <si>
    <t>CRRAEHACTI_HPSORTDO__REAANN0/CRRAEHACTI_HPSORT____REAANN0</t>
  </si>
  <si>
    <t>CRRAEHACTI_HPSORTCS__REAANN0</t>
  </si>
  <si>
    <t>CRRAEHACTI_HPSOR0CS__REAANN0</t>
  </si>
  <si>
    <t>CRRAEHACTI_HPSORTCS__REAANN0/CRRAEHACTI_HPSORT____REAANN0</t>
  </si>
  <si>
    <t>CRRAEHACTI_HPSORTSS__REAANN0</t>
  </si>
  <si>
    <t>CRRAEHACTI_HPSOR0SS__REAANN0</t>
  </si>
  <si>
    <t>CRRAEHACTI_HPSORTSS__REAANN0/CRRAEHACTI_HPSORT____REAANN0</t>
  </si>
  <si>
    <t>CRRAEHACTI_HPSORTUS__REAANN0</t>
  </si>
  <si>
    <t>CRRAEHACTI_HPSOR0US__REAANN0</t>
  </si>
  <si>
    <t>CRRAEHACTI_HPSORTUS__REAANN0/CRRAEHACTI_HPSORT____REAANN0</t>
  </si>
  <si>
    <t>CRRAEHACTI_HPSORTMS__REAANN0</t>
  </si>
  <si>
    <t>Médico-social nombre</t>
  </si>
  <si>
    <t>CRRAEHACTI_HPSOR0MS__REAANN0</t>
  </si>
  <si>
    <t>Médico-social %</t>
  </si>
  <si>
    <t>CRRAEHACTI_HPSORTMS__REAANN0/CRRAEHACTI_HPSORT____REAANN0</t>
  </si>
  <si>
    <t>CRRAEHACTI_HPSORTDC__REAANN0</t>
  </si>
  <si>
    <t>décès nombre</t>
  </si>
  <si>
    <t>CRRAEHACTI_HPSOR0DC__REAANN0</t>
  </si>
  <si>
    <t>décès %</t>
  </si>
  <si>
    <t>CRRAEHACTI_HPSORTDC__REAANN0/CRRAEHACTI_HPSORT____REAANN0</t>
  </si>
  <si>
    <t>CRRAEHACTI_HPSORTAU__REAANN0</t>
  </si>
  <si>
    <t>autre nombre</t>
  </si>
  <si>
    <t>CRRAEHACTI_HPSOR0AU__REAANN0</t>
  </si>
  <si>
    <t>autre %</t>
  </si>
  <si>
    <t>CRRAEHACTI_HPSORTAU__REAANN0/CRRAEHACTI_HPSORT____REAANN0</t>
  </si>
  <si>
    <t>CRRAEHACTI_HPSORTNR__REAANN0</t>
  </si>
  <si>
    <t>non renseigné nombre</t>
  </si>
  <si>
    <t>CRRAEHACTI_HPSOR0NR__REAANN0</t>
  </si>
  <si>
    <t>non renseigné %</t>
  </si>
  <si>
    <t>CRRAEHACTI_HPSORTNR__REAANN0/CRRAEHACTI_HPSORT____REAANN0</t>
  </si>
  <si>
    <t>CRRAEHACTIFHPSORTDCEHREAANN0</t>
  </si>
  <si>
    <t>décès femmes EHPAD</t>
  </si>
  <si>
    <t>CRRAEHACTIHHPSORTDCEHREAANN0</t>
  </si>
  <si>
    <t>décès hommes EHPAD</t>
  </si>
  <si>
    <t>CRRAEHACTI_HPSORTDCEHREAANN0</t>
  </si>
  <si>
    <t>décès total EHPAD</t>
  </si>
  <si>
    <t>CRRAEHACTIFHPSORTDCEHREAANN0/CRRAEHACTIHHPSORTDCEHREAANN0</t>
  </si>
  <si>
    <t>CRRAEHACTIFHPSORTDCHOREAANN0</t>
  </si>
  <si>
    <t>décès femmes hopital</t>
  </si>
  <si>
    <t>CRRAEHACTIHHPSORTDCHOREAANN0</t>
  </si>
  <si>
    <t>décès hommes hopital</t>
  </si>
  <si>
    <t>CRRAEHACTI_HPSORTDCHOREAANN0</t>
  </si>
  <si>
    <t>décès total hopital</t>
  </si>
  <si>
    <t>CRRAEHACTIFHPSORTDCHOREAANN0/CRRAEHACTIHHPSORTDCHOREAANN0</t>
  </si>
  <si>
    <t>CRRAEHACTIFHPSORTDCAUREAANN0</t>
  </si>
  <si>
    <t>décès femmes autre lieu</t>
  </si>
  <si>
    <t>CRRAEHACTIHHPSORTDCAUREAANN0</t>
  </si>
  <si>
    <t>décès hommes autre lieu</t>
  </si>
  <si>
    <t>CRRAEHACTI_HPSORTDCAUREAANN0</t>
  </si>
  <si>
    <t>décès total autre lieu</t>
  </si>
  <si>
    <t>CRRAEHACTIFHPSORTDCAUREAANN0/CRRAEHACTIHHPSORTDCAUREAANN0</t>
  </si>
  <si>
    <t>CRRAEHACTIFHPSORTDC__REAANN0</t>
  </si>
  <si>
    <t>décès femmes total</t>
  </si>
  <si>
    <t>CRRAEHACTIFHPSORTDCEHREAANN0/CRRAEHACTIFHPSORTDCHOREAANN0/CRRAEHACTIFHPSORTDCAUREAANN0</t>
  </si>
  <si>
    <t>CRRAEHACTIHHPSORTDC__REAANN0</t>
  </si>
  <si>
    <t>décès hommes total</t>
  </si>
  <si>
    <t>CRRAEHACTIHHPSORTDCEHREAANN0/CRRAEHACTIHHPSORTDCHOREAANN0/CRRAEHACTIHHPSORTDCAUREAANN0</t>
  </si>
  <si>
    <t>CRRAEHACTI_HPSORTDCTTREAANN0</t>
  </si>
  <si>
    <t>décès total</t>
  </si>
  <si>
    <t>CRRAEHACTIFHPSORTDC__REAANN0/CRRAEHACTIHHPSORTDC__REAANN0</t>
  </si>
  <si>
    <t>CRRAEHMEDE___PROTOCHUREAANN0</t>
  </si>
  <si>
    <t>CRRAEHMEDE___PROTRCHUREAANN0</t>
  </si>
  <si>
    <t>référent chutes</t>
  </si>
  <si>
    <t>CRRAEHMEDE___PROTONUTREAANN0</t>
  </si>
  <si>
    <t>CRRAEHMEDE___PROTRNUTREAANN0</t>
  </si>
  <si>
    <t>référent nutrition</t>
  </si>
  <si>
    <t>CRRAEHMEDE___PROTOCONREAANN0</t>
  </si>
  <si>
    <t>contention</t>
  </si>
  <si>
    <t>CRRAEHMEDE___PROTRCONREAANN0</t>
  </si>
  <si>
    <t>référent contention</t>
  </si>
  <si>
    <t>CRRAEHMEDE___PROTODOUREAANN0</t>
  </si>
  <si>
    <t>douleur</t>
  </si>
  <si>
    <t>CRRAEHMEDE___PROTRDOUREAANN0</t>
  </si>
  <si>
    <t>référent douleur</t>
  </si>
  <si>
    <t>CRRAEHMEDE___PROTOESCREAANN0</t>
  </si>
  <si>
    <t>escarre</t>
  </si>
  <si>
    <t>CRRAEHMEDE___PROTRESCREAANN0</t>
  </si>
  <si>
    <t>référent escarre</t>
  </si>
  <si>
    <t>CRRAEHMEDE___PROTPIPRREAANN0</t>
  </si>
  <si>
    <t>prévention incontinence</t>
  </si>
  <si>
    <t>CRRAEHMEDE___PROTPIREREAANN0</t>
  </si>
  <si>
    <t>référent prévention incontinence</t>
  </si>
  <si>
    <t>CRRAEHMEDE___PROTFVPRREAANN0</t>
  </si>
  <si>
    <t>fin de vie</t>
  </si>
  <si>
    <t>CRRAEHMEDE___PROTFVREREAANN0</t>
  </si>
  <si>
    <t>référent fin de vie</t>
  </si>
  <si>
    <t>CRRAEHMEDE___CHU1____REAANN0</t>
  </si>
  <si>
    <t>résident dont risque évalué nombre</t>
  </si>
  <si>
    <t>CRRAEHMEDE___CHU01___REAANN0</t>
  </si>
  <si>
    <t xml:space="preserve">résident dont risque évalué % </t>
  </si>
  <si>
    <t>CRRAEHMEDE___CHU1____REAANN0/CRRAEHACTI_HPENTFIACTREAANN0</t>
  </si>
  <si>
    <t>CRRAEHMEDE___CHU2____REAANN0</t>
  </si>
  <si>
    <t>risque évalué nombre</t>
  </si>
  <si>
    <t>CRRAEHMEDE___CHU02___REAANN0</t>
  </si>
  <si>
    <t xml:space="preserve">risque évalué % </t>
  </si>
  <si>
    <t>CRRAEHMEDE___CHU2____REAANN0/CRRAEHACTI_HPENTANNEEREAANN0</t>
  </si>
  <si>
    <t>CRRAEHMEDE___CHU3____REAANN0</t>
  </si>
  <si>
    <t>grands chuteurs nombre</t>
  </si>
  <si>
    <t>CRRAEHMEDE___CHU03___REAANN0</t>
  </si>
  <si>
    <t>grands chuteurs %</t>
  </si>
  <si>
    <t>CRRAEHMEDE___CHU3____REAANN0/CRRAEHACTI_HPENTFIACTREAANN0</t>
  </si>
  <si>
    <t>CRRAEHMEDE___CHU_____REAANN0</t>
  </si>
  <si>
    <t>chutes dans l'année nombre</t>
  </si>
  <si>
    <t>CRRAEHMEDE___CHUCSQ1_REAANN0</t>
  </si>
  <si>
    <t>appel du médecin traitant nombre</t>
  </si>
  <si>
    <t>CRRAEHMEDE___CHU0SQ1_REAANN0</t>
  </si>
  <si>
    <t>appel du médecin traitant %</t>
  </si>
  <si>
    <t>CRRAEHMEDE___CHUCSQ1_REAANN0/CRRAEHMEDE___CHU_____REAANN0</t>
  </si>
  <si>
    <t>CRRAEHMEDE___CHUCSQ2_REAANN0</t>
  </si>
  <si>
    <t>appel du médecin coordonnateur nombre</t>
  </si>
  <si>
    <t>CRRAEHMEDE___CHU0SQ2_REAANN0</t>
  </si>
  <si>
    <t>appel du médecin coordonnateur %</t>
  </si>
  <si>
    <t>CRRAEHMEDE___CHUCSQ2_REAANN0/CRRAEHMEDE___CHU_____REAANN0</t>
  </si>
  <si>
    <t>CRRAEHMEDE___CHUCSQ3_REAANN0</t>
  </si>
  <si>
    <t>urgences nombre</t>
  </si>
  <si>
    <t>CRRAEHMEDE___CHU0SQ3_REAANN0</t>
  </si>
  <si>
    <t>urgences %</t>
  </si>
  <si>
    <t>CRRAEHMEDE___CHUCSQ3_REAANN0/CRRAEHMEDE___CHU_____REAANN0</t>
  </si>
  <si>
    <t>CRRAEHMEDE___CHUCSQ4_REAANN0</t>
  </si>
  <si>
    <t>hospit nombre</t>
  </si>
  <si>
    <t>CRRAEHMEDE___CHU0SQ4_REAANN0</t>
  </si>
  <si>
    <t>hospit %</t>
  </si>
  <si>
    <t>CRRAEHMEDE___CHUCSQ4_REAANN0/CRRAEHMEDE___CHU_____REAANN0</t>
  </si>
  <si>
    <t>CRRAEHMEDE___CHUCSQ5_REAANN0</t>
  </si>
  <si>
    <t>fractures col fémur nombre</t>
  </si>
  <si>
    <t>CRRAEHMEDE___CHU0SQ5_REAANN0</t>
  </si>
  <si>
    <t>fractures col fémur %</t>
  </si>
  <si>
    <t>CRRAEHMEDE___CHUCSQ5_REAANN0/CRRAEHMEDE___CHU_____REAANN0</t>
  </si>
  <si>
    <t>CRRAEHMEDE___CHUCSQ6_REAANN0</t>
  </si>
  <si>
    <t>fractures autres nombre</t>
  </si>
  <si>
    <t>CRRAEHMEDE___CHU0SQ6_REAANN0</t>
  </si>
  <si>
    <t>fractures autres %</t>
  </si>
  <si>
    <t>CRRAEHMEDE___CHUCSQ6_REAANN0/CRRAEHMEDE___CHU_____REAANN0</t>
  </si>
  <si>
    <t>CRRAEHMEDE___CHUCSQ7_REAANN0</t>
  </si>
  <si>
    <t>traumas craniens nombre</t>
  </si>
  <si>
    <t>CRRAEHMEDE___CHU0SQ7_REAANN0</t>
  </si>
  <si>
    <t>traumas craniens %</t>
  </si>
  <si>
    <t>CRRAEHMEDE___CHUCSQ7_REAANN0/CRRAEHMEDE___CHU_____REAANN0</t>
  </si>
  <si>
    <t>CRRAEHMEDE___CHUFAC1_REAANN0</t>
  </si>
  <si>
    <t>sup 80 nombre</t>
  </si>
  <si>
    <t>CRRAEHMEDE___CHUFAC2_REAANN0</t>
  </si>
  <si>
    <t>inf égal 80 nombre</t>
  </si>
  <si>
    <t>CRRAEHMEDEF__CHUFAC3_REAANN0</t>
  </si>
  <si>
    <t>feminin nombre</t>
  </si>
  <si>
    <t>CRRAEHMEDEF__CHU0A03_REAANN0</t>
  </si>
  <si>
    <t>feminin %</t>
  </si>
  <si>
    <t>CRRAEHMEDEF__CHUFAC3_REAANN0/CRRAEHACTIFHPENTFIACTREAANN0</t>
  </si>
  <si>
    <t>CRRAEHMEDEH__CHUFAC4_REAANN0</t>
  </si>
  <si>
    <t>masculin nombre</t>
  </si>
  <si>
    <t>CRRAEHMEDEH__CHU0A04_REAANN0</t>
  </si>
  <si>
    <t>masculin %</t>
  </si>
  <si>
    <t>CRRAEHMEDEH__CHUFAC4_REAANN0/CRRAEHACTIHHPENTFIACTREAANN0</t>
  </si>
  <si>
    <t>CRRAEHMEDE___CHUFAC5_REAANN0</t>
  </si>
  <si>
    <t>ayant chute dans les  6 mois nombre</t>
  </si>
  <si>
    <t>CRRAEHMEDE___CHUFAC6_REAANN0</t>
  </si>
  <si>
    <t>sans chute dans les 6 mois nombre</t>
  </si>
  <si>
    <t>CRRAEHMEDE___CHUFAC7_REAANN0</t>
  </si>
  <si>
    <t>Avec polymédication (&gt; 4 médicaments) nombre</t>
  </si>
  <si>
    <t>CRRAEHMEDE___CHU0A07_REAANN0</t>
  </si>
  <si>
    <t>Avec polymédication (&gt; 4 médicaments) %</t>
  </si>
  <si>
    <t>CRRAEHMEDE___CHUFAC7_REAANN0/CRRAEHMEDE___CHU1____REAANN0</t>
  </si>
  <si>
    <t>CRRAEHMEDE___CHUFAC8_REAANN0</t>
  </si>
  <si>
    <t>sans polymédication (&lt;= 4 médicaments) nombre</t>
  </si>
  <si>
    <t>CRRAEHMEDE___CHU0A08_REAANN0</t>
  </si>
  <si>
    <t>sans polymédication (&lt;= 4 médicaments) %</t>
  </si>
  <si>
    <t>CRRAEHMEDE___CHUFAC8_REAANN0/CRRAEHMEDE___CHU1____REAANN0</t>
  </si>
  <si>
    <t>CRRAEHMEDE___CHUFAC9_REAANN0</t>
  </si>
  <si>
    <t>avec psychotropes nombre</t>
  </si>
  <si>
    <t>CRRAEHMEDE___CHU0A09_REAANN0</t>
  </si>
  <si>
    <t>avec psychotropes %</t>
  </si>
  <si>
    <t>CRRAEHMEDE___CHUFAC9_REAANN0/CRRAEHMEDE___CHU1____REAANN0</t>
  </si>
  <si>
    <t>CRRAEHMEDE___CHUFAC10REAANN0</t>
  </si>
  <si>
    <t>sans  psychotropes nombre</t>
  </si>
  <si>
    <t>CRRAEHMEDE___CHU0A010REAANN0</t>
  </si>
  <si>
    <t>sans psychotropes %</t>
  </si>
  <si>
    <t>CRRAEHMEDE___CHUFAC10REAANN0/CRRAEHMEDE___CHU1____REAANN0</t>
  </si>
  <si>
    <t>CRRAEHMEDE___CHUFAC11REAANN0</t>
  </si>
  <si>
    <t>avec diurétiques nombre</t>
  </si>
  <si>
    <t>CRRAEHMEDE___CHU0A011REAANN0</t>
  </si>
  <si>
    <t>avec diurétiques %</t>
  </si>
  <si>
    <t>CRRAEHMEDE___CHUFAC11REAANN0/CRRAEHMEDE___CHU1____REAANN0</t>
  </si>
  <si>
    <t>CRRAEHMEDE___CHUFAC12REAANN0</t>
  </si>
  <si>
    <t>sans diurétiques nombre</t>
  </si>
  <si>
    <t>CRRAEHMEDE___CHU0A012REAANN0</t>
  </si>
  <si>
    <t>sans diurétiques %</t>
  </si>
  <si>
    <t>CRRAEHMEDE___CHUFAC12REAANN0/CRRAEHMEDE___CHU1____REAANN0</t>
  </si>
  <si>
    <t>CRRAEHMEDE___CHUFAC13REAANN0</t>
  </si>
  <si>
    <t>avec hypotension orhostatique nombre</t>
  </si>
  <si>
    <t>CRRAEHMEDE___CHU0A013REAANN0</t>
  </si>
  <si>
    <t>avec hypotension orhostatique %</t>
  </si>
  <si>
    <t>CRRAEHMEDE___CHUFAC13REAANN0/CRRAEHMEDE___CHU1____REAANN0</t>
  </si>
  <si>
    <t>CRRAEHMEDE___CHUFAC14REAANN0</t>
  </si>
  <si>
    <t>sans hypotension orhostatique nombre</t>
  </si>
  <si>
    <t>CRRAEHMEDE___CHU0A014REAANN0</t>
  </si>
  <si>
    <t>sans hypotension orhostatique %</t>
  </si>
  <si>
    <t>CRRAEHMEDE___CHUFAC14REAANN0/CRRAEHMEDE___CHU1____REAANN0</t>
  </si>
  <si>
    <t>CRRAEHMEDE___CHUFAC15REAANN0</t>
  </si>
  <si>
    <t>avec troubles cognitifs nombre</t>
  </si>
  <si>
    <t>CRRAEHMEDE___CHU0A015REAANN0</t>
  </si>
  <si>
    <t>avec troubles cognitifs %</t>
  </si>
  <si>
    <t>CRRAEHMEDE___CHUFAC15REAANN0/CRRAEHMEDE___CHU1____REAANN0</t>
  </si>
  <si>
    <t>CRRAEHMEDE___CHUFAC16REAANN0</t>
  </si>
  <si>
    <t>sans troubles cognitifs nombre</t>
  </si>
  <si>
    <t>CRRAEHMEDE___CHU0A016REAANN0</t>
  </si>
  <si>
    <t>sans troubles cognitifs %</t>
  </si>
  <si>
    <t>CRRAEHMEDE___CHUFAC16REAANN0/CRRAEHMEDE___CHU1____REAANN0</t>
  </si>
  <si>
    <t>CRRAEHMEDE___CHUFAC17REAANN0</t>
  </si>
  <si>
    <t>avec dénutrition sévère nombre</t>
  </si>
  <si>
    <t>CRRAEHMEDE___CHU0A017REAANN0</t>
  </si>
  <si>
    <t>avec dénutrition sévère %</t>
  </si>
  <si>
    <t>CRRAEHMEDE___CHUFAC17REAANN0/CRRAEHMEDE___CHU1____REAANN0</t>
  </si>
  <si>
    <t>CRRAEHMEDE___CHUFAC18REAANN0</t>
  </si>
  <si>
    <t>sans dénutrition sévère nombre</t>
  </si>
  <si>
    <t>CRRAEHMEDE___CHU0A018REAANN0</t>
  </si>
  <si>
    <t>sans dénutrition sévère %</t>
  </si>
  <si>
    <t>CRRAEHMEDE___CHUFAC18REAANN0/CRRAEHMEDE___CHU1____REAANN0</t>
  </si>
  <si>
    <t>CRRAEHMEDE___TESTSOUVREAANN0</t>
  </si>
  <si>
    <t>type de test</t>
  </si>
  <si>
    <t>RAMA_Type_test</t>
  </si>
  <si>
    <t>CRRAEHMEDE___CHULIE1_REAANN0</t>
  </si>
  <si>
    <t>chambre nombre</t>
  </si>
  <si>
    <t>CRRAEHMEDE___CHU0IE1_REAANN0</t>
  </si>
  <si>
    <t>chambre pourcentage</t>
  </si>
  <si>
    <t>CRRAEHMEDE___CHULIE1_REAANN0/CRRAEHMEDE___CHU_____REAANN0</t>
  </si>
  <si>
    <t>CRRAEHMEDE___CHULIE2_REAANN0</t>
  </si>
  <si>
    <t>sdb nombre</t>
  </si>
  <si>
    <t>CRRAEHMEDE___CHU0IE2_REAANN0</t>
  </si>
  <si>
    <t>sdb pourcentage</t>
  </si>
  <si>
    <t>CRRAEHMEDE___CHULIE2_REAANN0/CRRAEHMEDE___CHU_____REAANN0</t>
  </si>
  <si>
    <t>CRRAEHMEDE___CHULIE3_REAANN0</t>
  </si>
  <si>
    <t>couloir nombre</t>
  </si>
  <si>
    <t>CRRAEHMEDE___CHU0IE3_REAANN0</t>
  </si>
  <si>
    <t>couloir pourcentage</t>
  </si>
  <si>
    <t>CRRAEHMEDE___CHULIE3_REAANN0/CRRAEHMEDE___CHU_____REAANN0</t>
  </si>
  <si>
    <t>CRRAEHMEDE___CHULIE4_REAANN0</t>
  </si>
  <si>
    <t>extérieur nombre</t>
  </si>
  <si>
    <t>CRRAEHMEDE___CHU0IE4_REAANN0</t>
  </si>
  <si>
    <t>extérieur pourcentage</t>
  </si>
  <si>
    <t>CRRAEHMEDE___CHULIE4_REAANN0/CRRAEHMEDE___CHU_____REAANN0</t>
  </si>
  <si>
    <t>CRRAEHMEDE___CHULIE5_REAANN0</t>
  </si>
  <si>
    <t>CRRAEHMEDE___CHU0IE5_REAANN0</t>
  </si>
  <si>
    <t>autre pourcentage</t>
  </si>
  <si>
    <t>CRRAEHMEDE___CHULIE5_REAANN0/CRRAEHMEDE___CHU_____REAANN0</t>
  </si>
  <si>
    <t>CRRAEHMEDE___CHUHOR1_REAANN0</t>
  </si>
  <si>
    <t>6h00 - 13h00 nombre</t>
  </si>
  <si>
    <t>CRRAEHMEDE___CHU0OR1_REAANN0</t>
  </si>
  <si>
    <t>6h00 - 13h00 %</t>
  </si>
  <si>
    <t>CRRAEHMEDE___CHUHOR1_REAANN0/CRRAEHMEDE___CHU_____REAANN0</t>
  </si>
  <si>
    <t>CRRAEHMEDE___CHUHOR2_REAANN0</t>
  </si>
  <si>
    <t>13h00 - 18h00 nombre</t>
  </si>
  <si>
    <t>CRRAEHMEDE___CHU0OR2_REAANN0</t>
  </si>
  <si>
    <t>13h00 - 18h00 %</t>
  </si>
  <si>
    <t>CRRAEHMEDE___CHUHOR2_REAANN0/CRRAEHMEDE___CHU_____REAANN0</t>
  </si>
  <si>
    <t>CRRAEHMEDE___CHUHOR3_REAANN0</t>
  </si>
  <si>
    <t>18h00 - 23h00 nombre</t>
  </si>
  <si>
    <t>CRRAEHMEDE___CHU0OR3_REAANN0</t>
  </si>
  <si>
    <t>18h00 - 23h00 %</t>
  </si>
  <si>
    <t>CRRAEHMEDE___CHUHOR3_REAANN0/CRRAEHMEDE___CHU_____REAANN0</t>
  </si>
  <si>
    <t>CRRAEHMEDE___CHUHOR4_REAANN0</t>
  </si>
  <si>
    <t>23h00 - 6h00 nombre</t>
  </si>
  <si>
    <t>CRRAEHMEDE___CHU0OR4_REAANN0</t>
  </si>
  <si>
    <t>23h00 - 6h00 %</t>
  </si>
  <si>
    <t>CRRAEHMEDE___CHUHOR4_REAANN0/CRRAEHMEDE___CHU_____REAANN0</t>
  </si>
  <si>
    <t>CRRAEHMEDE___BBUCON__REAANN0</t>
  </si>
  <si>
    <t>bilan bucco systématique à l'entrée</t>
  </si>
  <si>
    <t>CRRAEHMEDE___BBUC____REAANN0</t>
  </si>
  <si>
    <t>bilan bucco systématique nombre</t>
  </si>
  <si>
    <t>CRRAEHMEDE___BBU0____REAANN0</t>
  </si>
  <si>
    <t>bilan bucco systématique %</t>
  </si>
  <si>
    <t>CRRAEHMEDE___BBUC____REAANN0/CRRAEHACTI_HPENTANNEEREAANN0</t>
  </si>
  <si>
    <t>CRRAEHMEDE___BNUTON__REAANN0</t>
  </si>
  <si>
    <t>bilan nutritionnel systématique à l'entrée</t>
  </si>
  <si>
    <t>CRRAEHMEDE___BNUT____REAANN0</t>
  </si>
  <si>
    <t>bilan nutritionnel systématique à l'entrée nombre</t>
  </si>
  <si>
    <t>CRRAEHMEDE___BNU0____REAANN0</t>
  </si>
  <si>
    <t>bilan nutritionnel systématique à l'entrée %</t>
  </si>
  <si>
    <t>CRRAEHMEDE___BNUT____REAANN0/CRRAEHACTI_HPENTANNEEREAANN0</t>
  </si>
  <si>
    <t>CRRAEHMEDE___BENTPMENREAANN0</t>
  </si>
  <si>
    <t>Bénéficiant d'une pesée mensuelle nombre</t>
  </si>
  <si>
    <t>CRRAEHMEDE___BEN0PMENREAANN0</t>
  </si>
  <si>
    <t>Bénéficiant d'une pesée mensuelle %</t>
  </si>
  <si>
    <t>CRRAEHMEDE___BENTPMENREAANN0/CRRAEHACTI_HPRESINBREREAANN0</t>
  </si>
  <si>
    <t>CRRAEHMEDE___RESIBNUTREAANN0</t>
  </si>
  <si>
    <t>résidents bilan nutritionnel dans l'année nombre</t>
  </si>
  <si>
    <t>CRRAEHMEDE___RES0BNUTREAANN0</t>
  </si>
  <si>
    <t>résidents bilan nutritionnel dans l'année %</t>
  </si>
  <si>
    <t>CRRAEHMEDE___RESIBNUTREAANN0/CRRAEHACTI_HPRESINBREREAANN0</t>
  </si>
  <si>
    <t>CRRAEHMEDE___RESIALBUREAANN0</t>
  </si>
  <si>
    <t>résidents dosage d'albumine nombre</t>
  </si>
  <si>
    <t>CRRAEHMEDE___RES0ALBUREAANN0</t>
  </si>
  <si>
    <t>résidents dosage d'albumine  %</t>
  </si>
  <si>
    <t>CRRAEHMEDE___RESIALBUREAANN0/CRRAEHACTI_HPRESINBREREAANN0</t>
  </si>
  <si>
    <t>CRRAEHMEDE___SBUCET__REAANN0</t>
  </si>
  <si>
    <t>Soins dentaires dans l'établissement nombre</t>
  </si>
  <si>
    <t>CRRAEHMEDE___SBU0ET__REAANN0</t>
  </si>
  <si>
    <t>Soins dentaires dans l'établissement %</t>
  </si>
  <si>
    <t>CRRAEHMEDE___SBUCET__REAANN0/CRRAEHACTI_HPRESINBREREAANN0</t>
  </si>
  <si>
    <t>CRRAEHMEDE___SBUCCA__REAANN0</t>
  </si>
  <si>
    <t>Soins dentaires en cabinet nombre</t>
  </si>
  <si>
    <t>CRRAEHMEDE___SBU0CA__REAANN0</t>
  </si>
  <si>
    <t>Soins dentaires en cabinet %</t>
  </si>
  <si>
    <t>CRRAEHMEDE___SBUCCA__REAANN0/CRRAEHACTI_HPRESINBREREAANN0</t>
  </si>
  <si>
    <t>CRRAEHMEDE___SBUCHO__REAANN0</t>
  </si>
  <si>
    <t>Soins dentaires en hopital nombre</t>
  </si>
  <si>
    <t>CRRAEHMEDE___SBU0HO__REAANN0</t>
  </si>
  <si>
    <t>Soins dentaires en hopital %</t>
  </si>
  <si>
    <t>CRRAEHMEDE___SBUCHO__REAANN0/CRRAEHACTI_HPRESINBREREAANN0</t>
  </si>
  <si>
    <t>CRRAEHMEDE___SBUCAU__REAANN0</t>
  </si>
  <si>
    <t>Soins dentaires autre lieu nombre</t>
  </si>
  <si>
    <t>CRRAEHMEDE___SBU0AU__REAANN0</t>
  </si>
  <si>
    <t>Soins dentaires aute lieu %</t>
  </si>
  <si>
    <t>CRRAEHMEDE___SBUCAU__REAANN0/CRRAEHACTI_HPRESINBREREAANN0</t>
  </si>
  <si>
    <t>CRRAEHMEDE___CONT1___REAANN0</t>
  </si>
  <si>
    <t>contention physique nombre</t>
  </si>
  <si>
    <t>CRRAEHMEDE___CON01___REAANN0</t>
  </si>
  <si>
    <t>contention physique %</t>
  </si>
  <si>
    <t>CRRAEHMEDE___CONT1___REAANN0/CRRAEHACTI_HPENTFIACTREAANN0</t>
  </si>
  <si>
    <t>CRRAEHMEDE___CONT2___REAANN0</t>
  </si>
  <si>
    <t>contention barrieres lit nombre</t>
  </si>
  <si>
    <t>CRRAEHMEDE___CON02___REAANN0</t>
  </si>
  <si>
    <t>contention barrières lit %</t>
  </si>
  <si>
    <t>CRRAEHMEDE___CONT2___REAANN0/CRRAEHACTI_HPENTFIACTREAANN0</t>
  </si>
  <si>
    <t>CRRAEHMEDE___CONT3___REAANN0</t>
  </si>
  <si>
    <t>contentions géographiques nombre</t>
  </si>
  <si>
    <t>CRRAEHMEDE___CON03___REAANN0</t>
  </si>
  <si>
    <t>contentions géographiques %</t>
  </si>
  <si>
    <t>CRRAEHMEDE___CONT3___REAANN0/CRRAEHACTI_HPENTFIACTREAANN0</t>
  </si>
  <si>
    <t>CRRAEHMEDE___CONT4___REAANN0</t>
  </si>
  <si>
    <t>contentions autres nombre</t>
  </si>
  <si>
    <t>CRRAEHMEDE___CON04___REAANN0</t>
  </si>
  <si>
    <t>contentions autres %</t>
  </si>
  <si>
    <t>CRRAEHMEDE___CONT4___REAANN0/CRRAEHACTI_HPENTFIACTREAANN0</t>
  </si>
  <si>
    <t>CRRAEHMEDE___PRESCONTREAANN0</t>
  </si>
  <si>
    <t>prescription systématique de la contention</t>
  </si>
  <si>
    <t>CRRAEHMEDE___REEVCONTREAANN0</t>
  </si>
  <si>
    <t>réévaluation systématique de la contention</t>
  </si>
  <si>
    <t>CRRAEHMEDE___DOULEVALREAANN0</t>
  </si>
  <si>
    <t>évaluation nombre</t>
  </si>
  <si>
    <t>CRRAEHMEDE___DOU0EVALREAANN0</t>
  </si>
  <si>
    <t>évaluation %</t>
  </si>
  <si>
    <t>CRRAEHMEDE___DOULEVALREAANN0/CRRAEHACTI_HPENTFIACTREAANN0</t>
  </si>
  <si>
    <t>CRRAEHMEDE___DOULANT3REAANN0</t>
  </si>
  <si>
    <t>palier 3 nombre</t>
  </si>
  <si>
    <t>CRRAEHMEDE___DOU0ANT3REAANN0</t>
  </si>
  <si>
    <t>palier 3 %</t>
  </si>
  <si>
    <t>CRRAEHMEDE___DOULANT3REAANN0/CRRAEHACTI_HPENTFIACTREAANN0</t>
  </si>
  <si>
    <t>CRRAEHMEDE___DOULANT2REAANN0</t>
  </si>
  <si>
    <t>palier 2 nombre</t>
  </si>
  <si>
    <t>CRRAEHMEDE___DOU0ANT2REAANN0</t>
  </si>
  <si>
    <t>palier 2 %</t>
  </si>
  <si>
    <t>CRRAEHMEDE___DOULANT2REAANN0/CRRAEHACTI_HPENTFIACTREAANN0</t>
  </si>
  <si>
    <t>CRRAEHMEDE___DOULANT1REAANN0</t>
  </si>
  <si>
    <t>palier 1 nombre</t>
  </si>
  <si>
    <t>CRRAEHMEDE___DOU0ANT1REAANN0</t>
  </si>
  <si>
    <t>palier 1 %</t>
  </si>
  <si>
    <t>CRRAEHMEDE___DOULANT1REAANN0/CRRAEHACTI_HPENTFIACTREAANN0</t>
  </si>
  <si>
    <t>CRRAEHMEDE___DOULANT_REAANN0</t>
  </si>
  <si>
    <t>antalgique et évaluation nombre</t>
  </si>
  <si>
    <t>CRRAEHMEDE___DOU0ANT_REAANN0</t>
  </si>
  <si>
    <t>antalgique et évaluation %</t>
  </si>
  <si>
    <r>
      <t>CRRAEHMEDE___DOULANT_REAANN0</t>
    </r>
    <r>
      <rPr>
        <sz val="11"/>
        <color rgb="FFFF0000"/>
        <rFont val="Calibri"/>
        <family val="2"/>
        <charset val="238"/>
        <scheme val="minor"/>
      </rPr>
      <t>/SEPARATEUR/</t>
    </r>
    <r>
      <rPr>
        <sz val="11"/>
        <rFont val="Calibri"/>
        <family val="2"/>
        <scheme val="minor"/>
      </rPr>
      <t>CRRAEHMEDE___DOULANT3REAANN0/CRRAEHMEDE___DOULANT2REAANN0/CRRAEHMEDE___DOULANT1REAANN0</t>
    </r>
  </si>
  <si>
    <t>CRRAEHMEDE___ESCAET__REAANN0</t>
  </si>
  <si>
    <t>Dans etablissement nombre</t>
  </si>
  <si>
    <t>CRRAEHMEDE___ESC0ET__REAANN0</t>
  </si>
  <si>
    <t>Dans etablissement %</t>
  </si>
  <si>
    <t>CRRAEHMEDE___ESCAET__REAANN0/CRRAEHACTI_HPENTFIACTREAANN0</t>
  </si>
  <si>
    <t>CRRAEHMEDE___ESCAHET_REAANN0</t>
  </si>
  <si>
    <t>hors etablissement nombre</t>
  </si>
  <si>
    <t>CRRAEHMEDE___ESC0HET_REAANN0</t>
  </si>
  <si>
    <t>hors etablissement %</t>
  </si>
  <si>
    <t>CRRAEHMEDE___ESCAHET_REAANN0/CRRAEHACTI_HPENTFIACTREAANN0</t>
  </si>
  <si>
    <t>CRRAEHMEDE___EVALCOONREAANN0</t>
  </si>
  <si>
    <t>cognitive</t>
  </si>
  <si>
    <t>CRRAEHMEDE___EVALCO__REAANN0</t>
  </si>
  <si>
    <t>cognitive nombre résidents évalués</t>
  </si>
  <si>
    <t>CRRAEHMEDE___EVA0CO__REAANN0</t>
  </si>
  <si>
    <t>cognitive résidents évalués %</t>
  </si>
  <si>
    <t>CRRAEHMEDE___EVALCO__REAANN0/CRRAEHACTI_HPENTFIACTREAANN0</t>
  </si>
  <si>
    <t>CRRAEHMEDE___EVALVIONREAANN0</t>
  </si>
  <si>
    <t>visuelle</t>
  </si>
  <si>
    <t>CRRAEHMEDE___EVALVI__REAANN0</t>
  </si>
  <si>
    <t>visuelle nombre résidents évalués</t>
  </si>
  <si>
    <t>CRRAEHMEDE___EVA0VI__REAANN0</t>
  </si>
  <si>
    <t>visuelle résidents évalués %</t>
  </si>
  <si>
    <t>CRRAEHMEDE___EVALVI__REAANN0/CRRAEHACTI_HPENTFIACTREAANN0</t>
  </si>
  <si>
    <t>CRRAEHMEDE___EVALAUONREAANN0</t>
  </si>
  <si>
    <t>auditive</t>
  </si>
  <si>
    <t>CRRAEHMEDE___EVALAU__REAANN0</t>
  </si>
  <si>
    <t>auditive nombre residents évalués</t>
  </si>
  <si>
    <t>CRRAEHMEDE___EVA0AU__REAANN0</t>
  </si>
  <si>
    <t>auditive residents évalués %</t>
  </si>
  <si>
    <t>CRRAEHMEDE___EVALAU__REAANN0/CRRAEHACTI_HPENTFIACTREAANN0</t>
  </si>
  <si>
    <t>CRRAEHMEDE___INCONTINREAANN0</t>
  </si>
  <si>
    <t>incontinence</t>
  </si>
  <si>
    <t>CRRAEHMEDE___EVALINCOREAANN0</t>
  </si>
  <si>
    <t>incontinence nombre residents évalués</t>
  </si>
  <si>
    <t>CRRAEHMEDE___EVA0INCOREAANN0</t>
  </si>
  <si>
    <t>incontinence residents évalués %</t>
  </si>
  <si>
    <t>CRRAEHMEDE___EVALINCOREAANN0/CRRAEHACTI_HPENTFIACTREAANN0</t>
  </si>
  <si>
    <t>CRRAEHMEDE___FINDEVIEREAANN0</t>
  </si>
  <si>
    <t xml:space="preserve">fin de vie </t>
  </si>
  <si>
    <t>CRRAEHMEDE___EVALFVIEREAANN0</t>
  </si>
  <si>
    <t>fin de vie nombre residents évalués</t>
  </si>
  <si>
    <t>CRRAEHMEDE___EVA0FVIEREAANN0</t>
  </si>
  <si>
    <t>fin de vie residents évalués%</t>
  </si>
  <si>
    <t>CRRAEHMEDE___EVALFVIEREAANN0/CRRAEHACTI_HPENTFIACTREAANN0</t>
  </si>
  <si>
    <t>CRRAEHMEDE___EVALPIONREAANN0</t>
  </si>
  <si>
    <t>projet individuel</t>
  </si>
  <si>
    <t>CRRAEHMEDE___EVALPI__REAANN0</t>
  </si>
  <si>
    <t>projet individuel nombre residents évalués</t>
  </si>
  <si>
    <t>CRRAEHMEDE___EVA0PI__REAANN0</t>
  </si>
  <si>
    <t>projet individuel residents évalués%</t>
  </si>
  <si>
    <t>CRRAEHMEDE___EVALPI__REAANN0/CRRAEHACTI_HPENTFIACTREAANN0</t>
  </si>
  <si>
    <t>CRRAEHMEDE___COMMNUT_REAANN0</t>
  </si>
  <si>
    <t>Nutrition nombre réunions</t>
  </si>
  <si>
    <t>CRRAEHMEDE___COMMCHU_REAANN0</t>
  </si>
  <si>
    <t>Chute nombre réunions</t>
  </si>
  <si>
    <t>CRRAEHMEDE___COMMDOU_REAANN0</t>
  </si>
  <si>
    <t>Douleur nombre réunions</t>
  </si>
  <si>
    <t>CRRAEHMEDE___COMMAUT_REAANN0</t>
  </si>
  <si>
    <t>Autres nombre réunions</t>
  </si>
  <si>
    <t>CRRAEHMEDE___COMMACT_REAANN0</t>
  </si>
  <si>
    <t>T0</t>
  </si>
  <si>
    <t>Actions mise en place</t>
  </si>
  <si>
    <t>CRRAEHMEDE___COMMAXE8REAANN0</t>
  </si>
  <si>
    <t>Axes d'amélioration</t>
  </si>
  <si>
    <t>CRRAEHMEDE___MODADM1_REAANN0</t>
  </si>
  <si>
    <t>demandes admission nombre</t>
  </si>
  <si>
    <t>CRRAEHMEDE___MODADM2_REAANN0</t>
  </si>
  <si>
    <t>personnes récusées nombre</t>
  </si>
  <si>
    <t>CRRAEHMEDE___MOD0DM2_REAANN0</t>
  </si>
  <si>
    <t>personnes récusées %</t>
  </si>
  <si>
    <t>CRRAEHMEDE___MODADM2_REAANN0/CRRAEHMEDE___MODADM1_REAANN0</t>
  </si>
  <si>
    <t>CRRAEHMEDE___MODADM3_REAANN0</t>
  </si>
  <si>
    <t>avis du médecin coordonnateur nombre</t>
  </si>
  <si>
    <t>CRRAEHMEDE___MOD0DM3_REAANN0</t>
  </si>
  <si>
    <t>avis du médecin coordonnateur %</t>
  </si>
  <si>
    <t>CRRAEHMEDE___MODADM3_REAANN0/CRRAEHMEDE___MODADM1_REAANN0</t>
  </si>
  <si>
    <t>CRRAEHMEDE___MODADM4_REAANN0</t>
  </si>
  <si>
    <t>Avis favorables du médecin coordonnateur pour les personnes récusées nombre</t>
  </si>
  <si>
    <t>CRRAEHMEDE___MOD0DM4_REAANN0</t>
  </si>
  <si>
    <t>Avis favorables du médecin coordonnateur pour les personnes récusées %</t>
  </si>
  <si>
    <t>CRRAEHMEDE___MODADM4_REAANN0/CRRAEHMEDE___MODADM2_REAANN0</t>
  </si>
  <si>
    <t>CRRAEHMEDE___MODADM5_REAANN0</t>
  </si>
  <si>
    <t>Avis défavorables du médecin coordonnateur pour les personnes récusées nombre</t>
  </si>
  <si>
    <t>CRRAEHMEDE___MOD0DM5_REAANN0</t>
  </si>
  <si>
    <t>Avis défavorables du médecin coordonnateur pour les personnes récusées %</t>
  </si>
  <si>
    <t>CRRAEHMEDE___MODADM5_REAANN0/CRRAEHMEDE___MODADM2_REAANN0</t>
  </si>
  <si>
    <t>CRRAEHMEDE___MODADM6_REAANN0</t>
  </si>
  <si>
    <t>Avis favorables du médecin coordonnateur pour les personnes admises nombre</t>
  </si>
  <si>
    <t>CRRAEHMEDE___MOD0DM6_REAANN0</t>
  </si>
  <si>
    <t>Avis favorables du médecin coordonnateur pour les personnes admises %</t>
  </si>
  <si>
    <t>SOUSTRACTION_DIVISE_SOUSTRACTION</t>
  </si>
  <si>
    <r>
      <t>CRRAEHMEDE___MODADM6_REAANN0/CONSTANTE[0]</t>
    </r>
    <r>
      <rPr>
        <sz val="11"/>
        <color rgb="FFFF0000"/>
        <rFont val="Calibri"/>
        <family val="2"/>
        <charset val="238"/>
        <scheme val="minor"/>
      </rPr>
      <t>/SEPARATEUR/</t>
    </r>
    <r>
      <rPr>
        <sz val="11"/>
        <rFont val="Calibri"/>
        <family val="2"/>
        <charset val="238"/>
        <scheme val="minor"/>
      </rPr>
      <t>CRRAEHMEDE___MODADM1_REAANN0/</t>
    </r>
    <r>
      <rPr>
        <sz val="11"/>
        <rFont val="Calibri"/>
        <family val="2"/>
        <scheme val="minor"/>
      </rPr>
      <t>CRRAEHMEDE___MODADM2_REAANN0</t>
    </r>
  </si>
  <si>
    <t>CRRAEHMEDE___MODADM7_REAANN0</t>
  </si>
  <si>
    <t>Avis défavorables du médecin coordonnateur pour les personnes admises nombre</t>
  </si>
  <si>
    <t>CRRAEHMEDE___MOD0DM7_REAANN0</t>
  </si>
  <si>
    <t>Avis défavorables du médecin coordonnateur pour les personnes admises %</t>
  </si>
  <si>
    <r>
      <t>CRRAEHMEDE___MODADM7_REAANN0/CONSTANTE[0]</t>
    </r>
    <r>
      <rPr>
        <sz val="11"/>
        <color rgb="FFFF0000"/>
        <rFont val="Calibri"/>
        <family val="2"/>
        <charset val="238"/>
        <scheme val="minor"/>
      </rPr>
      <t>/SEPARATEUR/</t>
    </r>
    <r>
      <rPr>
        <sz val="11"/>
        <rFont val="Calibri"/>
        <family val="2"/>
        <scheme val="minor"/>
      </rPr>
      <t>CRRAEHMEDE___MODADM1_REAANN0/CRRAEHMEDE___MODADM2_REAANN0</t>
    </r>
  </si>
  <si>
    <t>CRRAEHMEDE___SURESI1_REAANN0</t>
  </si>
  <si>
    <t>suivi par médecin traitant nombre</t>
  </si>
  <si>
    <t>CRRAEHMEDE___SUR0SI1_REAANN0</t>
  </si>
  <si>
    <t>suivi par médecin traitant %</t>
  </si>
  <si>
    <t>CRRAEHMEDE___SURESI1_REAANN0/CRRAEHACTI_HPENTFIACTREAANN0</t>
  </si>
  <si>
    <t>CRRAEHMEDE___SURESI2_REAANN0</t>
  </si>
  <si>
    <t>suivi par médecin coordonnateur nombre</t>
  </si>
  <si>
    <t>CRRAEHMEDE___SUR0SI2_REAANN0</t>
  </si>
  <si>
    <t>suivi par médecin coordonnateur %</t>
  </si>
  <si>
    <t>CRRAEHMEDE___SURESI2_REAANN0/CRRAEHACTI_HPENTFIACTREAANN0</t>
  </si>
  <si>
    <t>CRRAEHMEDE___SURESI3_REAANN0</t>
  </si>
  <si>
    <t>sans médecin traitant nombre</t>
  </si>
  <si>
    <t>CRRAEHMEDE___SUR0SI3_REAANN0</t>
  </si>
  <si>
    <t>sans médecin traitant %</t>
  </si>
  <si>
    <t>CRRAEHMEDE___SURESI3_REAANN0/CRRAEHACTI_HPENTFIACTREAANN0</t>
  </si>
  <si>
    <t>CRRAEHMEDE___BIOACT1_REAANN0</t>
  </si>
  <si>
    <t>albuminémie nombre</t>
  </si>
  <si>
    <t>CRRAEHMEDE___BIO0CT1_REAANN0</t>
  </si>
  <si>
    <t>albuminémie %</t>
  </si>
  <si>
    <t>CRRAEHMEDE___BIOACT1_REAANN0/CRRAEHACTI_HPENTFIACTREAANN0</t>
  </si>
  <si>
    <t>CRRAEHMEDE___BIOACT3_REAANN0</t>
  </si>
  <si>
    <t>clairance nombre</t>
  </si>
  <si>
    <t>CRRAEHMEDE___BIO0CT3_REAANN0</t>
  </si>
  <si>
    <t>clairance %</t>
  </si>
  <si>
    <t>CRRAEHMEDE___BIOACT3_REAANN0/CRRAEHACTI_HPENTFIACTREAANN0</t>
  </si>
  <si>
    <t>CRRAEHMEDE___BIOACT4_REAANN0</t>
  </si>
  <si>
    <t>NFS nombre</t>
  </si>
  <si>
    <t>CRRAEHMEDE___BIO0CT4_REAANN0</t>
  </si>
  <si>
    <t>NFS %</t>
  </si>
  <si>
    <t>CRRAEHMEDE___BIOACT4_REAANN0/CRRAEHACTI_HPENTFIACTREAANN0</t>
  </si>
  <si>
    <t>CRRAEHMEDE___BIOACT5_REAANN0</t>
  </si>
  <si>
    <t>ionogramme nombre</t>
  </si>
  <si>
    <t>CRRAEHMEDE___BIO0CT5_REAANN0</t>
  </si>
  <si>
    <t>ionogramme %</t>
  </si>
  <si>
    <t>CRRAEHMEDE___BIOACT5_REAANN0/CRRAEHACTI_HPENTFIACTREAANN0</t>
  </si>
  <si>
    <t>CRRAEHMEDE___PERMAMEDREAANN0</t>
  </si>
  <si>
    <t>médecin salarié EHPAD</t>
  </si>
  <si>
    <t>CRRAEHMEDE___PERMATRAREAANN0</t>
  </si>
  <si>
    <t>médecins traitants</t>
  </si>
  <si>
    <t>CRRAEHMEDE___PERMASOSREAANN0</t>
  </si>
  <si>
    <t>SOS ou équivalent</t>
  </si>
  <si>
    <t>CRRAEHMEDE___PERMAAUTREAANN0</t>
  </si>
  <si>
    <t>CRRAEHMEDE___LOGION__REAANN0</t>
  </si>
  <si>
    <t>logiciel de soins</t>
  </si>
  <si>
    <t>CRRAEHMEDE___LOGIDOS_REAANN0</t>
  </si>
  <si>
    <t>dossiers informatisés totalement</t>
  </si>
  <si>
    <t>CRRAEHMEDE___LOGIDLU_REAANN0</t>
  </si>
  <si>
    <t>DLU dans logiciel</t>
  </si>
  <si>
    <t>CRRAEHMEDE___LOGIDIS_REAANN0</t>
  </si>
  <si>
    <t>Acces distant au logiciel</t>
  </si>
  <si>
    <t>CRRAEHMEDE___LOGIOB1_REAANN0</t>
  </si>
  <si>
    <t>nb résidents ayant au moins une observation médicale renseignée par le médecin traitant nombre</t>
  </si>
  <si>
    <t>CRRAEHMEDE___LOGIOB2_REAANN0</t>
  </si>
  <si>
    <r>
      <rPr>
        <sz val="11"/>
        <color theme="1"/>
        <rFont val="Calibri"/>
        <family val="2"/>
        <scheme val="minor"/>
      </rPr>
      <t>nb residents au moins une prescription en cours de validité nombre</t>
    </r>
  </si>
  <si>
    <t>CRRAEHMEDE___LOGIOB3_REAANN0</t>
  </si>
  <si>
    <r>
      <rPr>
        <sz val="11"/>
        <color theme="1"/>
        <rFont val="Calibri"/>
        <family val="2"/>
        <scheme val="minor"/>
      </rPr>
      <t>nb residents ayant au moins une observation médicale renseignée par le médecin coordonnateur nombre</t>
    </r>
  </si>
  <si>
    <t>CRRAEHMEDE___LOGIOB4_REAANN0</t>
  </si>
  <si>
    <r>
      <rPr>
        <sz val="11"/>
        <color theme="1"/>
        <rFont val="Calibri"/>
        <family val="2"/>
        <scheme val="minor"/>
      </rPr>
      <t>nb residents ayant au moins une observation renseignée par le masseur kinésithérapeute nombre</t>
    </r>
  </si>
  <si>
    <t>CRRAEHMEDE___LOGIOB5_REAANN0</t>
  </si>
  <si>
    <r>
      <rPr>
        <sz val="11"/>
        <color theme="1"/>
        <rFont val="Calibri"/>
        <family val="2"/>
        <scheme val="minor"/>
      </rPr>
      <t>nb residents ayant au moins une observation renseignée par la psychologue nombre</t>
    </r>
  </si>
  <si>
    <t>CRRAEHMEDE___LOGIOB6_REAANN0</t>
  </si>
  <si>
    <r>
      <rPr>
        <sz val="11"/>
        <color theme="1"/>
        <rFont val="Calibri"/>
        <family val="2"/>
        <scheme val="minor"/>
      </rPr>
      <t>nb residents ayant au moins une transmission narrative soignante renseignée nombre</t>
    </r>
  </si>
  <si>
    <t>CRRAEHMEDE___TELECO__REAANN0</t>
  </si>
  <si>
    <t>télé consultation nombre residents</t>
  </si>
  <si>
    <t>CRRAEHMEDE___TEL0CO__REAANN0</t>
  </si>
  <si>
    <t>télé consultation %</t>
  </si>
  <si>
    <t>CRRAEHMEDE___TELECO__REAANN0/CRRAEHACTI_HPRESINBREREAANN0</t>
  </si>
  <si>
    <t>CRRAEHMEDE___TELEEX__REAANN0</t>
  </si>
  <si>
    <t>télé expertise nombre résidents</t>
  </si>
  <si>
    <t>CRRAEHMEDE___TEL0EX__REAANN0</t>
  </si>
  <si>
    <t>télé expertise %</t>
  </si>
  <si>
    <t>CRRAEHMEDE___TELEEX__REAANN0/CRRAEHACTI_HPRESINBREREAANN0</t>
  </si>
  <si>
    <t>CRRAEHMEDE___TELESO__REAANN0</t>
  </si>
  <si>
    <t>télé soins nombre résidents</t>
  </si>
  <si>
    <t>CRRAEHMEDE___TEL0SO__REAANN0</t>
  </si>
  <si>
    <t>télé soins %</t>
  </si>
  <si>
    <t>CRRAEHMEDE___TELESO__REAANN0/CRRAEHACTI_HPRESINBREREAANN0</t>
  </si>
  <si>
    <t>CRRAEHMEDE___TELECO1_REAANN0</t>
  </si>
  <si>
    <t>Dermatologie nombre consultations</t>
  </si>
  <si>
    <t>CRRAEHMEDE___TELERE1_REAANN0</t>
  </si>
  <si>
    <t>Dermatologie nombre résidents</t>
  </si>
  <si>
    <t>CRRAEHMEDE___TEL0RE1_REAANN0</t>
  </si>
  <si>
    <t>Dermatologie résidents %</t>
  </si>
  <si>
    <t>CRRAEHMEDE___TELERE1_REAANN0/CRRAEHACTI_HPRESINBREREAANN0</t>
  </si>
  <si>
    <t>CRRAEHMEDE___TELECO2_REAANN0</t>
  </si>
  <si>
    <t>Gériatrie nombre consultations</t>
  </si>
  <si>
    <t>CRRAEHMEDE___TELERE2_REAANN0</t>
  </si>
  <si>
    <t>Gériatrie nombre résidents</t>
  </si>
  <si>
    <t>CRRAEHMEDE___TEL0RE2_REAANN0</t>
  </si>
  <si>
    <t>Gériatrie résidents %</t>
  </si>
  <si>
    <t>CRRAEHMEDE___TELERE2_REAANN0/CRRAEHACTI_HPRESINBREREAANN0</t>
  </si>
  <si>
    <t>CRRAEHMEDE___TELECO3_REAANN0</t>
  </si>
  <si>
    <t>Cardiologie nombre consultations</t>
  </si>
  <si>
    <t>CRRAEHMEDE___TELERE3_REAANN0</t>
  </si>
  <si>
    <t>Cardiologie nombre résidents</t>
  </si>
  <si>
    <t>CRRAEHMEDE___TEL0RE3_REAANN0</t>
  </si>
  <si>
    <t>Cardiologie résidents %</t>
  </si>
  <si>
    <t>CRRAEHMEDE___TELERE3_REAANN0/CRRAEHACTI_HPRESINBREREAANN0</t>
  </si>
  <si>
    <t>CRRAEHMEDE___TELECO4_REAANN0</t>
  </si>
  <si>
    <t>Psychiatrie nombre consultations</t>
  </si>
  <si>
    <t>CRRAEHMEDE___TELERE4_REAANN0</t>
  </si>
  <si>
    <t>Psychiatrie nombre résidents</t>
  </si>
  <si>
    <t>CRRAEHMEDE___TEL0RE4_REAANN0</t>
  </si>
  <si>
    <t>Psychiatrie résidents %</t>
  </si>
  <si>
    <t>CRRAEHMEDE___TELERE4_REAANN0/CRRAEHACTI_HPRESINBREREAANN0</t>
  </si>
  <si>
    <t>CRRAEHMEDE___TELECO5_REAANN0</t>
  </si>
  <si>
    <t>Soins Palliatifs nombre consultations</t>
  </si>
  <si>
    <t>CRRAEHMEDE___TELERE5_REAANN0</t>
  </si>
  <si>
    <t>Soins Palliatifs nombre résidents</t>
  </si>
  <si>
    <t>CRRAEHMEDE___TEL0RE5_REAANN0</t>
  </si>
  <si>
    <t xml:space="preserve">Soins Palliatifs résidents % </t>
  </si>
  <si>
    <t>CRRAEHMEDE___TELERE5_REAANN0/CRRAEHACTI_HPRESINBREREAANN0</t>
  </si>
  <si>
    <t>CRRAEHMEDE___TELECO6_REAANN0</t>
  </si>
  <si>
    <t>chirurgie dentaire nombre consultations</t>
  </si>
  <si>
    <t>CRRAEHMEDE___TELERE6_REAANN0</t>
  </si>
  <si>
    <t>chirurgie dentaire nombre résidents</t>
  </si>
  <si>
    <t>CRRAEHMEDE___TEL0RE6_REAANN0</t>
  </si>
  <si>
    <t>chirurgie dentaire résidents %</t>
  </si>
  <si>
    <t>CRRAEHMEDE___TELERE6_REAANN0/CRRAEHACTI_HPRESINBREREAANN0</t>
  </si>
  <si>
    <t>CRRAEHMEDE___TELECO7_REAANN0</t>
  </si>
  <si>
    <t>Diabétologie nombre consultations</t>
  </si>
  <si>
    <t>CRRAEHMEDE___TELERE7_REAANN0</t>
  </si>
  <si>
    <t>Diabétologie nombre résidents</t>
  </si>
  <si>
    <t>CRRAEHMEDE___TEL0RE7_REAANN0</t>
  </si>
  <si>
    <t>Diabétologie résidents %</t>
  </si>
  <si>
    <t>CRRAEHMEDE___TELERE7_REAANN0/CRRAEHACTI_HPRESINBREREAANN0</t>
  </si>
  <si>
    <t>CRRAEHMEDE___TELECO8_REAANN0</t>
  </si>
  <si>
    <t>médecine générale nombre consultations</t>
  </si>
  <si>
    <t>CRRAEHMEDE___TELERE8_REAANN0</t>
  </si>
  <si>
    <t>médecine générale nombre résidents</t>
  </si>
  <si>
    <t>CRRAEHMEDE___TEL0RE8_REAANN0</t>
  </si>
  <si>
    <t>médecine générale résidents %</t>
  </si>
  <si>
    <t>CRRAEHMEDE___TELERE8_REAANN0/CRRAEHACTI_HPRESINBREREAANN0</t>
  </si>
  <si>
    <t>CRRAEHMEDE___TELECO9_REAANN0</t>
  </si>
  <si>
    <t>Néphrologie nombre consultations</t>
  </si>
  <si>
    <t>CRRAEHMEDE___TELERE9_REAANN0</t>
  </si>
  <si>
    <t>Néphrologie nombre résidents</t>
  </si>
  <si>
    <t>CRRAEHMEDE___TEL0RE9_REAANN0</t>
  </si>
  <si>
    <t>Néphrologie résidents %</t>
  </si>
  <si>
    <t>CRRAEHMEDE___TELERE9_REAANN0/CRRAEHACTI_HPRESINBREREAANN0</t>
  </si>
  <si>
    <t>CRRAEHMEDE___TELECO10REAANN0</t>
  </si>
  <si>
    <t>Neurologie nombre consultations</t>
  </si>
  <si>
    <t>CRRAEHMEDE___TELERE10REAANN0</t>
  </si>
  <si>
    <t>Neurologie nombre résidents</t>
  </si>
  <si>
    <t>CRRAEHMEDE___TEL0RE10REAANN0</t>
  </si>
  <si>
    <t>Neurologie résidents %</t>
  </si>
  <si>
    <t>CRRAEHMEDE___TELERE10REAANN0/CRRAEHACTI_HPRESINBREREAANN0</t>
  </si>
  <si>
    <t>CRRAEHMEDE___TELECO11REAANN0</t>
  </si>
  <si>
    <t>Oncologie nombre consultations</t>
  </si>
  <si>
    <t>CRRAEHMEDE___TELERE11REAANN0</t>
  </si>
  <si>
    <t>Oncologie nombre résidents</t>
  </si>
  <si>
    <t>CRRAEHMEDE___TEL0RE11REAANN0</t>
  </si>
  <si>
    <t>Oncologie résidents %</t>
  </si>
  <si>
    <t>CRRAEHMEDE___TELERE11REAANN0/CRRAEHACTI_HPRESINBREREAANN0</t>
  </si>
  <si>
    <t>CRRAEHMEDE___TELECO12REAANN0</t>
  </si>
  <si>
    <t>Ophtalmologie nombre consultations</t>
  </si>
  <si>
    <t>CRRAEHMEDE___TELERE12REAANN0</t>
  </si>
  <si>
    <t>Ophtalmologie nombre résidents</t>
  </si>
  <si>
    <t>CRRAEHMEDE___TEL0RE12REAANN0</t>
  </si>
  <si>
    <t>Ophtalmologie résidents %</t>
  </si>
  <si>
    <t>CRRAEHMEDE___TELERE12REAANN0/CRRAEHACTI_HPRESINBREREAANN0</t>
  </si>
  <si>
    <t>CRRAEHMEDE___TELECO13REAANN0</t>
  </si>
  <si>
    <t>ORL nombre consultations</t>
  </si>
  <si>
    <t>CRRAEHMEDE___TELERE13REAANN0</t>
  </si>
  <si>
    <t>ORL nombre résidents</t>
  </si>
  <si>
    <t>CRRAEHMEDE___TEL0RE13REAANN0</t>
  </si>
  <si>
    <t>ORL résidents %</t>
  </si>
  <si>
    <t>CRRAEHMEDE___TELERE13REAANN0/CRRAEHACTI_HPRESINBREREAANN0</t>
  </si>
  <si>
    <t>CRRAEHMEDE___TELECO14REAANN0</t>
  </si>
  <si>
    <t>Pneumologie nombre consultations</t>
  </si>
  <si>
    <t>CRRAEHMEDE___TELERE14REAANN0</t>
  </si>
  <si>
    <t>Pneumologie nombre résidents</t>
  </si>
  <si>
    <t>CRRAEHMEDE___TEL0RE14REAANN0</t>
  </si>
  <si>
    <t>Pneumologie résidents %</t>
  </si>
  <si>
    <t>CRRAEHMEDE___TELERE14REAANN0/CRRAEHACTI_HPRESINBREREAANN0</t>
  </si>
  <si>
    <t>CRRAEHMEDE___TELECO15REAANN0</t>
  </si>
  <si>
    <t>SSR nombre consultations</t>
  </si>
  <si>
    <t>CRRAEHMEDE___TELERE15REAANN0</t>
  </si>
  <si>
    <t>SSR nombre résidents</t>
  </si>
  <si>
    <t>CRRAEHMEDE___TEL0RE15REAANN0</t>
  </si>
  <si>
    <t>SSR résidents %</t>
  </si>
  <si>
    <t>CRRAEHMEDE___TELERE15REAANN0/CRRAEHACTI_HPRESINBREREAANN0</t>
  </si>
  <si>
    <t>CRRAEHMEDE___TELECO16REAANN0</t>
  </si>
  <si>
    <t>Urgences nombre consultations</t>
  </si>
  <si>
    <t>CRRAEHMEDE___TELERE16REAANN0</t>
  </si>
  <si>
    <t>Urgences nombre résidents</t>
  </si>
  <si>
    <t>CRRAEHMEDE___TEL0RE16REAANN0</t>
  </si>
  <si>
    <t>Urgences résidents %</t>
  </si>
  <si>
    <t>CRRAEHMEDE___TELERE16REAANN0/CRRAEHACTI_HPRESINBREREAANN0</t>
  </si>
  <si>
    <t>CRRAEHMEDE___COGNRE1_REAANN0</t>
  </si>
  <si>
    <t>mémoire nombre</t>
  </si>
  <si>
    <t>CRRAEHMEDE___COG0RE1_REAANN0</t>
  </si>
  <si>
    <t>mémoire %</t>
  </si>
  <si>
    <t>CRRAEHMEDE___COGNRE1_REAANN0/CRRAEHACTI_HPRESINBREREAANN0</t>
  </si>
  <si>
    <t>CRRAEHMEDE___COGNRE2_REAANN0</t>
  </si>
  <si>
    <t>lecture nombre</t>
  </si>
  <si>
    <t>CRRAEHMEDE___COG0RE2_REAANN0</t>
  </si>
  <si>
    <t>lecture %</t>
  </si>
  <si>
    <t>CRRAEHMEDE___COGNRE2_REAANN0/CRRAEHACTI_HPRESINBREREAANN0</t>
  </si>
  <si>
    <t>CRRAEHMEDE___COGNRE3_REAANN0</t>
  </si>
  <si>
    <t>activité physique nombre</t>
  </si>
  <si>
    <t>CRRAEHMEDE___COG0RE3_REAANN0</t>
  </si>
  <si>
    <t>activité physique %</t>
  </si>
  <si>
    <t>CRRAEHMEDE___COGNRE3_REAANN0/CRRAEHACTI_HPRESINBREREAANN0</t>
  </si>
  <si>
    <t>CRRAEHMEDE___COGNRE4_REAANN0</t>
  </si>
  <si>
    <t>réminiscence nombre</t>
  </si>
  <si>
    <t>CRRAEHMEDE___COG0RE4_REAANN0</t>
  </si>
  <si>
    <t>réminiscence %</t>
  </si>
  <si>
    <t>CRRAEHMEDE___COGNRE4_REAANN0/CRRAEHACTI_HPRESINBREREAANN0</t>
  </si>
  <si>
    <t>CRRAEHMEDE___COGNRE5_REAANN0</t>
  </si>
  <si>
    <t>repas thérapeutiques nombre</t>
  </si>
  <si>
    <t>CRRAEHMEDE___COG0RE5_REAANN0</t>
  </si>
  <si>
    <t>repas thérapeutiques %</t>
  </si>
  <si>
    <t>CRRAEHMEDE___COGNRE5_REAANN0/CRRAEHACTI_HPRESINBREREAANN0</t>
  </si>
  <si>
    <t>CRRAEHMEDE___COGNRE6_REAANN0</t>
  </si>
  <si>
    <t>atelier cuisine nombre</t>
  </si>
  <si>
    <t>CRRAEHMEDE___COG0RE6_REAANN0</t>
  </si>
  <si>
    <t>atelier cuisine %</t>
  </si>
  <si>
    <t>CRRAEHMEDE___COGNRE6_REAANN0/CRRAEHACTI_HPRESINBREREAANN0</t>
  </si>
  <si>
    <t>CRRAEHMEDE___COGNRE7_REAANN0</t>
  </si>
  <si>
    <t>orthophonie nombre</t>
  </si>
  <si>
    <t>CRRAEHMEDE___COG0RE7_REAANN0</t>
  </si>
  <si>
    <t>orthophonie %</t>
  </si>
  <si>
    <t>CRRAEHMEDE___COGNRE7_REAANN0/CRRAEHACTI_HPRESINBREREAANN0</t>
  </si>
  <si>
    <t>CRRAEHMEDE___STRAPREVREAANN0</t>
  </si>
  <si>
    <t>existence d'un protocole de PRI</t>
  </si>
  <si>
    <t>CRRAEHMEDE___EXISDARIREAANN0</t>
  </si>
  <si>
    <t>Existence d'un document d'analyse du risque infectieux (DARI)</t>
  </si>
  <si>
    <t>CRRAEHMEDE___DMAJDARIREAANN0</t>
  </si>
  <si>
    <t>D</t>
  </si>
  <si>
    <t>Date de mise à jour du DARI</t>
  </si>
  <si>
    <t>CRRAEHMEDE___CONLANGHREAANN0</t>
  </si>
  <si>
    <t>Consommation annuelle de gel hydroalcoolique en litres</t>
  </si>
  <si>
    <t>CRRAEHMEDE___ACCISANGREAANN0</t>
  </si>
  <si>
    <t>Accidents d'exposition au sang</t>
  </si>
  <si>
    <t>CRRAEHMEDE___VACN1___REAANN0</t>
  </si>
  <si>
    <t>grippe salaries non soignants concernés nombre</t>
  </si>
  <si>
    <t>CRRAEHMEDE___VACC1___REAANN0</t>
  </si>
  <si>
    <t>grippe salaries non soignants vaccinés</t>
  </si>
  <si>
    <t>CRRAEHMEDE___VAC01___REAANN0</t>
  </si>
  <si>
    <t>grippe salaries non soignants %</t>
  </si>
  <si>
    <t>CRRAEHMEDE___VACC1___REAANN0/CRRAEHMEDE___VACN1___REAANN0</t>
  </si>
  <si>
    <t>CRRAEHMEDE___VACN2___REAANN0</t>
  </si>
  <si>
    <t>grippe salaries soignants concernés nombre</t>
  </si>
  <si>
    <t>CRRAEHMEDE___VACC2___REAANN0</t>
  </si>
  <si>
    <t>grippe salaries soignants vaccinés</t>
  </si>
  <si>
    <t>CRRAEHMEDE___VAC02___REAANN0</t>
  </si>
  <si>
    <t>grippe salaries soignants %</t>
  </si>
  <si>
    <t>CRRAEHMEDE___VACC2___REAANN0/CRRAEHMEDE___VACN2___REAANN0</t>
  </si>
  <si>
    <t>CRRAEHMEDE___VACC3___REAANN0</t>
  </si>
  <si>
    <t>grippe résidents vaccinés</t>
  </si>
  <si>
    <t>CRRAEHMEDE___VAC03___REAANN0</t>
  </si>
  <si>
    <t>grippe résidents %</t>
  </si>
  <si>
    <t>CRRAEHMEDE___VACC3___REAANN0/CRRAEHACTI_HPRESINBREREAANN0</t>
  </si>
  <si>
    <t>CRRAEHMEDE___VACC4___REAANN0</t>
  </si>
  <si>
    <t>pneumocoque résidents vaccinés</t>
  </si>
  <si>
    <t>CRRAEHMEDE___VAC04___REAANN0</t>
  </si>
  <si>
    <t>pneumocoque résidents %</t>
  </si>
  <si>
    <t>CRRAEHMEDE___VACC4___REAANN0/CRRAEHACTI_HPRESINBREREAANN0</t>
  </si>
  <si>
    <t>CRRAEHMEDE___VACC5___REAANN0</t>
  </si>
  <si>
    <t>COVID salaries non soignants vaccinés</t>
  </si>
  <si>
    <t>CRRAEHMEDE___VAC05___REAANN0</t>
  </si>
  <si>
    <t>COVID salaries non soignants %</t>
  </si>
  <si>
    <t>CRRAEHMEDE___VACC5___REAANN0/CRRAEHMEDE___VACN1___REAANN0</t>
  </si>
  <si>
    <t>CRRAEHMEDE___VACC6___REAANN0</t>
  </si>
  <si>
    <t>COVID salaries soignants vaccinés</t>
  </si>
  <si>
    <t>CRRAEHMEDE___VAC06___REAANN0</t>
  </si>
  <si>
    <t>COVID salaries soignants %</t>
  </si>
  <si>
    <t>CRRAEHMEDE___VACC6___REAANN0/CRRAEHMEDE___VACN2___REAANN0</t>
  </si>
  <si>
    <t>CRRAEHMEDE___VACC7___REAANN0</t>
  </si>
  <si>
    <t>COVID résidents vaccinés</t>
  </si>
  <si>
    <t>CRRAEHMEDE___VAC07___REAANN0</t>
  </si>
  <si>
    <t>COVID résidents %</t>
  </si>
  <si>
    <t>CRRAEHMEDE___VACC7___REAANN0/CRRAEHACTI_HPRESINBREREAANN0</t>
  </si>
  <si>
    <t>CRRAEHMEDE___EPID1___REAANN0</t>
  </si>
  <si>
    <t>Gastro entérite aigue nombre d'episode</t>
  </si>
  <si>
    <t>CRRAEHMEDE___EPID2___REAANN0</t>
  </si>
  <si>
    <t>Infection respiratoire aigüe nombre d'episode</t>
  </si>
  <si>
    <t>CRRAEHMEDE___EPID4___REAANN0</t>
  </si>
  <si>
    <t>Gale nombre d'episode</t>
  </si>
  <si>
    <t>CRRAEHMEDE___EPID6___REAANN0</t>
  </si>
  <si>
    <t>Infection à clostridium nombre d'episode</t>
  </si>
  <si>
    <t>CRRAEHMEDE___MEDICI1_REAANN0</t>
  </si>
  <si>
    <t>procédure</t>
  </si>
  <si>
    <t>CRRAEHMEDE___MEDICI2_REAANN0</t>
  </si>
  <si>
    <t>evaluation circuit</t>
  </si>
  <si>
    <t>CRRAEHMEDE___MEDICI3_REAANN0</t>
  </si>
  <si>
    <t>pharmacie première nécessité à jour</t>
  </si>
  <si>
    <t>CRRAEHMEDE___MEDIFO1_REAANN0</t>
  </si>
  <si>
    <t>plan formation pluriannuel</t>
  </si>
  <si>
    <t>CRRAEHMEDE___MEDIFO2_REAANN0</t>
  </si>
  <si>
    <t>formation du personnel</t>
  </si>
  <si>
    <t>CRRAEHMEDE___MEDIFO3_REAANN0</t>
  </si>
  <si>
    <t>application des procédures</t>
  </si>
  <si>
    <t>CRRAEHMEDE___MEDIPS1_REAANN0</t>
  </si>
  <si>
    <t>nombre moyen médicaments par résident</t>
  </si>
  <si>
    <t>CRRAEHMEDE___MEDIPS2_REAANN0</t>
  </si>
  <si>
    <t>dossier médical informatisé</t>
  </si>
  <si>
    <t>CRRAEHMEDE___MEDIPS3_REAANN0</t>
  </si>
  <si>
    <t>prescriptions papier</t>
  </si>
  <si>
    <t>CRRAEHMEDE___MEDIPS5_REAANN0</t>
  </si>
  <si>
    <t>CRRAEHMEDE___MEDIPS6_REAANN0</t>
  </si>
  <si>
    <t>protocole prescription urgences</t>
  </si>
  <si>
    <t>CRRAEHMEDE___MEDIPS7_REAANN0</t>
  </si>
  <si>
    <t>prescriptions anticipées</t>
  </si>
  <si>
    <t>CRRAEHMEDE___MEDIPS8_REAANN0</t>
  </si>
  <si>
    <t>procédure modification traitement</t>
  </si>
  <si>
    <t>CRRAEHMEDE___MEDIPR1_REAANN0</t>
  </si>
  <si>
    <t>convention avec une officine</t>
  </si>
  <si>
    <t>CRRAEHMEDE___MEDIPR2_REAANN0</t>
  </si>
  <si>
    <t>CRRAEHMEDE___MEDIPR3_REAANN0</t>
  </si>
  <si>
    <t>Préparation robotisée des  piluliers nominatifs (PDA)</t>
  </si>
  <si>
    <t>CRRAEHMEDE___MEDIPR4_REAANN0</t>
  </si>
  <si>
    <t>CRRAEHMEDE___MEDIPR5_REAANN0</t>
  </si>
  <si>
    <t>Préparation des piluliers nominatifs  en EHPAD</t>
  </si>
  <si>
    <t>CRRAEHMEDE___MEDIPR6_REAANN0</t>
  </si>
  <si>
    <t>procédure écrasement des médicaments per os</t>
  </si>
  <si>
    <t>CRRAEHMEDE___MEDIPR7_REAANN0</t>
  </si>
  <si>
    <t>liste non écrasable</t>
  </si>
  <si>
    <t>CRRAEHMEDE___MEDIAD1_REAANN0</t>
  </si>
  <si>
    <t>identitovigilance</t>
  </si>
  <si>
    <t>CRRAEHMEDE___MEDIAD2_REAANN0</t>
  </si>
  <si>
    <t>administration tracée</t>
  </si>
  <si>
    <t>CRRAEHMEDE___MEDITO1_REAANN0</t>
  </si>
  <si>
    <t>procédure de gestion des stupéfiants</t>
  </si>
  <si>
    <t>CRRAEHMEDE___MEDITO2_REAANN0</t>
  </si>
  <si>
    <t>stockage sécurisé</t>
  </si>
  <si>
    <t>CRRAEHMEDE___MEDITO3_REAANN0</t>
  </si>
  <si>
    <t xml:space="preserve">Un relevé nominatif des stupéfiants est mis en place </t>
  </si>
  <si>
    <t>CRRAEHMEDE___MEDIIA1_REAANN0</t>
  </si>
  <si>
    <t>réévaluation prescrition nombre residents</t>
  </si>
  <si>
    <t>CRRAEHMEDE___MED0IA1_REAANN0</t>
  </si>
  <si>
    <t>réévaluation prescription pourcentage</t>
  </si>
  <si>
    <t>CRRAEHMEDE___MEDIIA1_REAANN0/CRRAEHACTI_HPRESINBREREAANN0</t>
  </si>
  <si>
    <t>CRRAEHMEDE___MEDIIA2_REAANN0</t>
  </si>
  <si>
    <r>
      <t xml:space="preserve">polymédication &gt;= 10 </t>
    </r>
    <r>
      <rPr>
        <sz val="11"/>
        <color theme="1"/>
        <rFont val="Calibri"/>
        <family val="2"/>
        <scheme val="minor"/>
      </rPr>
      <t>nombre nombre residents</t>
    </r>
  </si>
  <si>
    <t>CRRAEHMEDE___MED0IA2_REAANN0</t>
  </si>
  <si>
    <t>polymédication &gt;= 10 %</t>
  </si>
  <si>
    <t>CRRAEHMEDE___MEDIIA2_REAANN0/CRRAEHACTI_HPRESINBREREAANN0</t>
  </si>
  <si>
    <t>CRRAEHMEDE___MEDIIA3_REAANN0</t>
  </si>
  <si>
    <r>
      <t xml:space="preserve">polymédication &gt;= 4 </t>
    </r>
    <r>
      <rPr>
        <sz val="11"/>
        <color theme="1"/>
        <rFont val="Calibri"/>
        <family val="2"/>
        <scheme val="minor"/>
      </rPr>
      <t>nombre  residents</t>
    </r>
  </si>
  <si>
    <t>CRRAEHMEDE___MED0IA3_REAANN0</t>
  </si>
  <si>
    <t>polymédication &gt;= 4 %</t>
  </si>
  <si>
    <t>CRRAEHMEDE___MEDIIA3_REAANN0/CRRAEHACTI_HPRESINBREREAANN0</t>
  </si>
  <si>
    <t>CRRAEHMEDE___MEDIIA4_REAANN0</t>
  </si>
  <si>
    <r>
      <t xml:space="preserve">psychotropes </t>
    </r>
    <r>
      <rPr>
        <sz val="11"/>
        <color theme="1"/>
        <rFont val="Calibri"/>
        <family val="2"/>
        <scheme val="minor"/>
      </rPr>
      <t>nombre  residents</t>
    </r>
  </si>
  <si>
    <t>CRRAEHMEDE___MED0IA4_REAANN0</t>
  </si>
  <si>
    <t>psychotropes %</t>
  </si>
  <si>
    <t>CRRAEHMEDE___MEDIIA4_REAANN0/CRRAEHACTI_HPRESINBREREAANN0</t>
  </si>
  <si>
    <t>CRRAEHMEDE___MEDIIA5_REAANN0</t>
  </si>
  <si>
    <r>
      <t xml:space="preserve">benzodiazépine </t>
    </r>
    <r>
      <rPr>
        <sz val="11"/>
        <color theme="1"/>
        <rFont val="Calibri"/>
        <family val="2"/>
        <scheme val="minor"/>
      </rPr>
      <t>nombre résidents</t>
    </r>
  </si>
  <si>
    <t>CRRAEHMEDE___MED0IA5_REAANN0</t>
  </si>
  <si>
    <t>benzodiazépine %</t>
  </si>
  <si>
    <t>CRRAEHMEDE___MEDIIA5_REAANN0/CRRAEHACTI_HPRESINBREREAANN0</t>
  </si>
  <si>
    <t>CRRAEHMEDE___MEDIIA6_REAANN0</t>
  </si>
  <si>
    <r>
      <t xml:space="preserve">benzodiazépine demie vie longue </t>
    </r>
    <r>
      <rPr>
        <sz val="11"/>
        <color theme="1"/>
        <rFont val="Calibri"/>
        <family val="2"/>
        <scheme val="minor"/>
      </rPr>
      <t>nombre residents</t>
    </r>
  </si>
  <si>
    <t>CRRAEHMEDE___MED0IA6_REAANN0</t>
  </si>
  <si>
    <t>benzodiazépine demie vie longue %</t>
  </si>
  <si>
    <t>CRRAEHMEDE___MEDIIA6_REAANN0/CRRAEHACTI_HPRESINBREREAANN0</t>
  </si>
  <si>
    <t>CRRAEHMEDE___MEDIIA7_REAANN0</t>
  </si>
  <si>
    <r>
      <t xml:space="preserve">neuroleptiques </t>
    </r>
    <r>
      <rPr>
        <sz val="11"/>
        <color theme="1"/>
        <rFont val="Calibri"/>
        <family val="2"/>
        <scheme val="minor"/>
      </rPr>
      <t>nombre  residents</t>
    </r>
  </si>
  <si>
    <t>CRRAEHMEDE___MED0IA7_REAANN0</t>
  </si>
  <si>
    <t>neuroleptiques %</t>
  </si>
  <si>
    <t>CRRAEHMEDE___MEDIIA7_REAANN0/CRRAEHACTI_HPRESINBREREAANN0</t>
  </si>
  <si>
    <t>CRRAEHMEDE___MEDIIA8_REAANN0</t>
  </si>
  <si>
    <r>
      <t xml:space="preserve">Alzheimer avec neuroleptiques </t>
    </r>
    <r>
      <rPr>
        <sz val="11"/>
        <color theme="1"/>
        <rFont val="Calibri"/>
        <family val="2"/>
        <scheme val="minor"/>
      </rPr>
      <t>nombre résidents</t>
    </r>
  </si>
  <si>
    <t>CRRAEHMEDE___MED0IA8_REAANN0</t>
  </si>
  <si>
    <t>Alzheimer avec neuroleptiques %</t>
  </si>
  <si>
    <t>CRRAEHMEDE___MEDIIA8_REAANN0/CRRAEHACTI_HPRESINBREREAANN0</t>
  </si>
  <si>
    <t>CRRAEHMEDE___MEDIIA9_REAANN0</t>
  </si>
  <si>
    <r>
      <t xml:space="preserve">diurétiques </t>
    </r>
    <r>
      <rPr>
        <sz val="11"/>
        <color theme="1"/>
        <rFont val="Calibri"/>
        <family val="2"/>
        <scheme val="minor"/>
      </rPr>
      <t>nombre résidents</t>
    </r>
  </si>
  <si>
    <t>CRRAEHMEDE___MED0IA9_REAANN0</t>
  </si>
  <si>
    <t>diurétiques %</t>
  </si>
  <si>
    <t>CRRAEHMEDE___MEDIIA9_REAANN0/CRRAEHACTI_HPRESINBREREAANN0</t>
  </si>
  <si>
    <t>CRRAEHMEDE___MEDIIA10REAANN0</t>
  </si>
  <si>
    <r>
      <t xml:space="preserve">AINS </t>
    </r>
    <r>
      <rPr>
        <sz val="11"/>
        <color theme="1"/>
        <rFont val="Calibri"/>
        <family val="2"/>
        <scheme val="minor"/>
      </rPr>
      <t>nombre residents</t>
    </r>
  </si>
  <si>
    <t>CRRAEHMEDE___MED0IA10REAANN0</t>
  </si>
  <si>
    <t>AINS %</t>
  </si>
  <si>
    <t>CRRAEHMEDE___MEDIIA10REAANN0/CRRAEHACTI_HPRESINBREREAANN0</t>
  </si>
  <si>
    <t>CRRAEHMEDE___MEDIIA11REAANN0</t>
  </si>
  <si>
    <r>
      <t xml:space="preserve">anticoagulants </t>
    </r>
    <r>
      <rPr>
        <sz val="11"/>
        <color theme="1"/>
        <rFont val="Calibri"/>
        <family val="2"/>
        <scheme val="minor"/>
      </rPr>
      <t xml:space="preserve">nombre residents </t>
    </r>
  </si>
  <si>
    <t>CRRAEHMEDE___MED0IA11REAANN0</t>
  </si>
  <si>
    <t>anticoagulants %</t>
  </si>
  <si>
    <t>CRRAEHMEDE___MEDIIA11REAANN0/CRRAEHACTI_HPRESINBREREAANN0</t>
  </si>
  <si>
    <t>CRRAEHMEDE___MEDIIA12REAANN0</t>
  </si>
  <si>
    <r>
      <t xml:space="preserve">au moins un antibiotique dans l’année </t>
    </r>
    <r>
      <rPr>
        <sz val="11"/>
        <color theme="1"/>
        <rFont val="Calibri"/>
        <family val="2"/>
        <scheme val="minor"/>
      </rPr>
      <t>nombre résidents</t>
    </r>
  </si>
  <si>
    <t>CRRAEHMEDE___MED0IA12REAANN0</t>
  </si>
  <si>
    <t>au moins un antibiotique dans l’année %</t>
  </si>
  <si>
    <t>CRRAEHMEDE___MEDIIA12REAANN0/CRRAEHACTI_HPRESINBREREAANN0</t>
  </si>
  <si>
    <t>CRRAEHMEDE___MEDIIA13REAANN0</t>
  </si>
  <si>
    <t xml:space="preserve">prescriptions d’antibiotiques / 100 résidents jour nombre </t>
  </si>
  <si>
    <t>CRRAEHMEDE___MEDIIA14REAANN0</t>
  </si>
  <si>
    <t>Evênements indésirables nombre</t>
  </si>
  <si>
    <t>CRRAEHSALA___PFMEDCOOREAANN0</t>
  </si>
  <si>
    <t>médecin coordonnateur</t>
  </si>
  <si>
    <t>CRRAEHSALA___PFIDEC__REAANN0</t>
  </si>
  <si>
    <t>IDEC</t>
  </si>
  <si>
    <t>CRRAEHSALA___PFIDE___REAANN0</t>
  </si>
  <si>
    <t>IDE</t>
  </si>
  <si>
    <t>CRRAEHSALA___PFAS____REAANN0</t>
  </si>
  <si>
    <t>AS</t>
  </si>
  <si>
    <t>CRRAEHSALA___FORMNB1_REAANN0</t>
  </si>
  <si>
    <t>CRRAEHSALA___FORMNB2_REAANN0</t>
  </si>
  <si>
    <t>Douleur/soins palliatifs</t>
  </si>
  <si>
    <t>CRRAEHSALA___FORMNB3_REAANN0</t>
  </si>
  <si>
    <t>Dénutrition</t>
  </si>
  <si>
    <t>CRRAEHSALA___FORMNB4_REAANN0</t>
  </si>
  <si>
    <t>prise en charge Troubles cognitifs</t>
  </si>
  <si>
    <t>CRRAEHSALA___FORMNB5_REAANN0</t>
  </si>
  <si>
    <t>prise en charge non medicamenteuse Troubles du comportement</t>
  </si>
  <si>
    <t>CRRAEHSALA___FORMNB6_REAANN0</t>
  </si>
  <si>
    <t>Risque infectieux</t>
  </si>
  <si>
    <t>CRRAEHSALA___FORMNB7_REAANN0</t>
  </si>
  <si>
    <t>Risque suicidaire</t>
  </si>
  <si>
    <t>CRRAEHSALA___ETPMC___REAANN0</t>
  </si>
  <si>
    <t>CRRAEHSALA___QUALIFMCREAANN0</t>
  </si>
  <si>
    <t>RAMA_Qualification_mc</t>
  </si>
  <si>
    <t>CRRAEHSALA___MCACTLIBREAANN0</t>
  </si>
  <si>
    <t>le médecin coordonnateur exerce une activité libérale</t>
  </si>
  <si>
    <t>CRRAEHSALA___MTRACTILREAANN0</t>
  </si>
  <si>
    <t>le MC est médecin traitant  de résidents sur  activité libérale</t>
  </si>
  <si>
    <t>CRRAEHSALA___MTACSADEREAANN0</t>
  </si>
  <si>
    <t>le MC est médecin traitant  de résidents sur  activité salarié dédiée</t>
  </si>
  <si>
    <t>CRRAEHSALA___MTRACTICREAANN0</t>
  </si>
  <si>
    <t>le MC est médecin traitant de résidents sur acitvité salarié MC</t>
  </si>
  <si>
    <t>CRRAEHSALA___ADASSOMCREAANN0</t>
  </si>
  <si>
    <t>adhère à une association de médecins coordonnateurs</t>
  </si>
  <si>
    <t>CRRAEHSALA___IDECQUALREAANN0</t>
  </si>
  <si>
    <t>qualification de l'IDEC</t>
  </si>
  <si>
    <t>CRRAEHSALA___IDECETP_REAANN0</t>
  </si>
  <si>
    <t>IDEC ETP</t>
  </si>
  <si>
    <t>CRRAEHSALA___IDECNBREREAANN0</t>
  </si>
  <si>
    <t>nombre IDEC dans l'année</t>
  </si>
  <si>
    <t>CRRAEHSALA___PREMIDECREAANN0</t>
  </si>
  <si>
    <t>nombre de mois de présence de l' IDEC dans l'année</t>
  </si>
  <si>
    <t>CRRAEHSALA___MTSETP__REAANN0</t>
  </si>
  <si>
    <t>médecins traitants salariés ETP</t>
  </si>
  <si>
    <t>CRRAEHSALA___MTSNB___REAANN0</t>
  </si>
  <si>
    <t>médecin traitant salarié nombre</t>
  </si>
  <si>
    <t>CRRAEHSALA___MTLNB___REAANN0</t>
  </si>
  <si>
    <t>médecins traitants libéraux nombre</t>
  </si>
  <si>
    <t>CRRAEHSALA___INFSETP_REAANN0</t>
  </si>
  <si>
    <t>infirmiers salariés ETP</t>
  </si>
  <si>
    <t>CRRAEHSALA___INFSN___REAANN0</t>
  </si>
  <si>
    <t>infirmiers salarié nombre</t>
  </si>
  <si>
    <t>CRRAEHSALA___INFLN___REAANN0</t>
  </si>
  <si>
    <t>infirmiers libéraux nombre</t>
  </si>
  <si>
    <t>CRRAEHSALA___INFTDR__REAANN0</t>
  </si>
  <si>
    <t>infirmiers salarié taux de rotation</t>
  </si>
  <si>
    <t>CRRAEHSALA___INFTDA__REAANN0</t>
  </si>
  <si>
    <t>infirmiers salarié taux d'absentéisme</t>
  </si>
  <si>
    <t>CRRAEHSALA___IPSYSETPREAANN0</t>
  </si>
  <si>
    <t>infirmiers psy salariés ETP</t>
  </si>
  <si>
    <t>CRRAEHSALA___INFPSYSNREAANN0</t>
  </si>
  <si>
    <t>infirmiers psy salarié nombre</t>
  </si>
  <si>
    <t>CRRAEHSALA___INFPSYLNREAANN0</t>
  </si>
  <si>
    <t>infirmiers psy libéraux nombre</t>
  </si>
  <si>
    <t>CRRAEHSALA___KINESETPREAANN0</t>
  </si>
  <si>
    <t>Kinésithérapeutes salariés ETP</t>
  </si>
  <si>
    <t>CRRAEHSALA___KINESISNREAANN0</t>
  </si>
  <si>
    <t>Kinésithérapeutes salarié nombre</t>
  </si>
  <si>
    <t>CRRAEHSALA___KINESILNREAANN0</t>
  </si>
  <si>
    <t>Kinésithérapeutes libéraux nombre</t>
  </si>
  <si>
    <t>CRRAEHSALA___PSYCSETPREAANN0</t>
  </si>
  <si>
    <t>Psychologue salariés ETP</t>
  </si>
  <si>
    <t>CRRAEHSALA___PSYCHOSNREAANN0</t>
  </si>
  <si>
    <t>Psychologue salarié nombre</t>
  </si>
  <si>
    <t>CRRAEHSALA___PSYCHOLNREAANN0</t>
  </si>
  <si>
    <t>Psychologue libéraux nombre</t>
  </si>
  <si>
    <t>CRRAEHSALA___ERGOSETPREAANN0</t>
  </si>
  <si>
    <t>Ergothérapeutes salariés ETP</t>
  </si>
  <si>
    <t>CRRAEHSALA___ERGOTHSNREAANN0</t>
  </si>
  <si>
    <t>Ergothérapeutes salarié nombre</t>
  </si>
  <si>
    <t>CRRAEHSALA___ERGOTHLNREAANN0</t>
  </si>
  <si>
    <t>Ergothérapeutes libéraux nombre</t>
  </si>
  <si>
    <t>CRRAEHSALA___PSYMSETPREAANN0</t>
  </si>
  <si>
    <t>Psychomot salariés ETP</t>
  </si>
  <si>
    <t>CRRAEHSALA___PSYCMOSNREAANN0</t>
  </si>
  <si>
    <t>Psychomot salarié nombre</t>
  </si>
  <si>
    <t>CRRAEHSALA___PSYCMOLNREAANN0</t>
  </si>
  <si>
    <t>Psychomot libéraux nombre</t>
  </si>
  <si>
    <t>CRRAEHSALA___ORTHSETPREAANN0</t>
  </si>
  <si>
    <t>Orthophoniste salariés ETP</t>
  </si>
  <si>
    <t>CRRAEHSALA___ORTHOPSNREAANN0</t>
  </si>
  <si>
    <t>Orthophoniste salarié nombre</t>
  </si>
  <si>
    <t>CRRAEHSALA___ORTHOPLNREAANN0</t>
  </si>
  <si>
    <t>Orthophoniste libéraux nombre</t>
  </si>
  <si>
    <t>CRRAEHSALA___DIETSETPREAANN0</t>
  </si>
  <si>
    <t>Diététicienne salariés ETP</t>
  </si>
  <si>
    <t>CRRAEHSALA___DIETETSNREAANN0</t>
  </si>
  <si>
    <t>Diététicienne salarié nombre</t>
  </si>
  <si>
    <t>CRRAEHSALA___DIETETLNREAANN0</t>
  </si>
  <si>
    <t>Diététicienne libéraux nombre</t>
  </si>
  <si>
    <t>CRRAEHSALA___PEPOSETPREAANN0</t>
  </si>
  <si>
    <t>Pédicure podologue salariés ETP</t>
  </si>
  <si>
    <t>CRRAEHSALA___PEDIPOSNREAANN0</t>
  </si>
  <si>
    <t>Pédicure podologue salarié nombre</t>
  </si>
  <si>
    <t>CRRAEHSALA___PEDIPOLNREAANN0</t>
  </si>
  <si>
    <t>Pédicure podologue libéraux nombre</t>
  </si>
  <si>
    <t>CRRAEHSALA___NASGSETPREAANN0</t>
  </si>
  <si>
    <t>AS non ASG salariés ETP</t>
  </si>
  <si>
    <t>CRRAEHSALA___NASGSN__REAANN0</t>
  </si>
  <si>
    <t>AS non ASG salarié nombre</t>
  </si>
  <si>
    <t>CRRAEHSALA___NASGLN__REAANN0</t>
  </si>
  <si>
    <t>AS non ASG libéraux nombre</t>
  </si>
  <si>
    <t>CRRAEHSALA___NASGTDR_REAANN0</t>
  </si>
  <si>
    <t>AS non ASG salarié taux de rotation</t>
  </si>
  <si>
    <t>CRRAEHSALA___NASGTDA_REAANN0</t>
  </si>
  <si>
    <t>AS non ASG salarié taux d'absentéisme</t>
  </si>
  <si>
    <t>CRRAEHSALA___ASASGETPREAANN0</t>
  </si>
  <si>
    <t>AS ASG salariés ETP</t>
  </si>
  <si>
    <t>CRRAEHSALA___ASASGSN_REAANN0</t>
  </si>
  <si>
    <t>AS ASG salarié nombre</t>
  </si>
  <si>
    <t>CRRAEHSALA___ASASGLN_REAANN0</t>
  </si>
  <si>
    <t>AS ASG libéraux nombre</t>
  </si>
  <si>
    <t>CRRAEHSALA___ASASGTDRREAANN0</t>
  </si>
  <si>
    <t>AS ASG salarié taux de rotation</t>
  </si>
  <si>
    <t>CRRAEHSALA___ASASGTDAREAANN0</t>
  </si>
  <si>
    <t>AS ASG salarié taux d'absentéisme</t>
  </si>
  <si>
    <t>CRRAEHSALA___AMPSETP_REAANN0</t>
  </si>
  <si>
    <t>AMP salariés ETP</t>
  </si>
  <si>
    <t>CRRAEHSALA___AMPSN___REAANN0</t>
  </si>
  <si>
    <t>AMP salarié nombre</t>
  </si>
  <si>
    <t>CRRAEHSALA___AMPLN___REAANN0</t>
  </si>
  <si>
    <t>AMP libéraux nombre</t>
  </si>
  <si>
    <t>CRRAEHSALA___AMPTDR__REAANN0</t>
  </si>
  <si>
    <t>AMP taux de rotation</t>
  </si>
  <si>
    <t>CRRAEHSALA___AMPTDA__REAANN0</t>
  </si>
  <si>
    <t>AMP salarié taux d'absentéisme</t>
  </si>
  <si>
    <t>CRRAEHSALA___AESSETP_REAANN0</t>
  </si>
  <si>
    <t>AES salariés ETP</t>
  </si>
  <si>
    <t>CRRAEHSALA___AESSN___REAANN0</t>
  </si>
  <si>
    <t>AES salarié nombre</t>
  </si>
  <si>
    <t>CRRAEHSALA___AESLN___REAANN0</t>
  </si>
  <si>
    <t>AES libéraux nombre</t>
  </si>
  <si>
    <t>CRRAEHSALA___AESTDR__REAANN0</t>
  </si>
  <si>
    <t>AES salarié taux de rotation</t>
  </si>
  <si>
    <t>CRRAEHSALA___AESTDA__REAANN0</t>
  </si>
  <si>
    <t>AES salarié taux d'absentéisme</t>
  </si>
  <si>
    <t>CRRAEHSALA___APASETP_REAANN0</t>
  </si>
  <si>
    <t>APA (activité physique adaptée) salariés ETP</t>
  </si>
  <si>
    <t>CRRAEHSALA___APASN___REAANN0</t>
  </si>
  <si>
    <t>APA (activité physique adaptée) salarié nombre</t>
  </si>
  <si>
    <t>CRRAEHSALA___APALN___REAANN0</t>
  </si>
  <si>
    <t>APA (activité physique adaptée) libéraux nombre</t>
  </si>
  <si>
    <t>CRRAEHSALA___DENTSETPREAANN0</t>
  </si>
  <si>
    <t>Dentiste salariés ETP</t>
  </si>
  <si>
    <t>CRRAEHSALA___DENTISSNREAANN0</t>
  </si>
  <si>
    <t>Dentiste salarié nombre</t>
  </si>
  <si>
    <t>CRRAEHSALA___DENTISLNREAANN0</t>
  </si>
  <si>
    <t>Dentiste libéraux nombre</t>
  </si>
  <si>
    <t>CRRAEHSALA___OPTISETPREAANN0</t>
  </si>
  <si>
    <t>Opticien salariés ETP</t>
  </si>
  <si>
    <t>CRRAEHSALA___OPTISN__REAANN0</t>
  </si>
  <si>
    <t>Opticien salarié nombre</t>
  </si>
  <si>
    <t>CRRAEHSALA___OPTILN__REAANN0</t>
  </si>
  <si>
    <t>Opticien libéraux nombre</t>
  </si>
  <si>
    <t>CRRAEHSALA___AUDISETPREAANN0</t>
  </si>
  <si>
    <t>Audio prothésiste salariés ETP</t>
  </si>
  <si>
    <t>CRRAEHSALA___AUDIOPSNREAANN0</t>
  </si>
  <si>
    <t>Audio prothésiste salarié nombre</t>
  </si>
  <si>
    <t>CRRAEHSALA___AUDIOPLNREAANN0</t>
  </si>
  <si>
    <t>Audio prothésiste libéraux nombre</t>
  </si>
  <si>
    <t>CRRAEHSALA___ARTTSETPREAANN0</t>
  </si>
  <si>
    <t>Art thérapeute salariés ETP</t>
  </si>
  <si>
    <t>CRRAEHSALA___ARTTSN__REAANN0</t>
  </si>
  <si>
    <t>Art thérapeute salarié nombre</t>
  </si>
  <si>
    <t>CRRAEHSALA___ARTTLN__REAANN0</t>
  </si>
  <si>
    <t>Art thérapeute libéraux nombre</t>
  </si>
  <si>
    <t>CRRAEHSALA___MUSISETPREAANN0</t>
  </si>
  <si>
    <t>Musico thérapeute salariés ETP</t>
  </si>
  <si>
    <t>CRRAEHSALA___MUSICOSNREAANN0</t>
  </si>
  <si>
    <t>Musico thérapeute salarié nombre</t>
  </si>
  <si>
    <t>CRRAEHSALA___MUSICOLNREAANN0</t>
  </si>
  <si>
    <t>Musico thérapeute libéraux nombre</t>
  </si>
  <si>
    <t>CRRAEHSALA___ANIMSETPREAANN0</t>
  </si>
  <si>
    <t>Animateur salariés ETP</t>
  </si>
  <si>
    <t>CRRAEHSALA___ANIMSN__REAANN0</t>
  </si>
  <si>
    <t>Animateur salarié nombre</t>
  </si>
  <si>
    <t>CRRAEHSALA___ANIMLN__REAANN0</t>
  </si>
  <si>
    <t>Animateur libéraux nombre</t>
  </si>
  <si>
    <t>CRRAEHSALA___AUTRSETPREAANN0</t>
  </si>
  <si>
    <t>Autres salariés ETP</t>
  </si>
  <si>
    <t>CRRAEHSALA___AUTRESSNREAANN0</t>
  </si>
  <si>
    <t>Autres salariés nombre</t>
  </si>
  <si>
    <t>CRRAEHSALA___AUTRESLNREAANN0</t>
  </si>
  <si>
    <t>Autres libéraux nombre</t>
  </si>
  <si>
    <t>CRRAEHSALA___IDENSIPEREAANN0</t>
  </si>
  <si>
    <t>sur site permanent</t>
  </si>
  <si>
    <t>CRRAEHSALA___IDENSPPEREAANN0</t>
  </si>
  <si>
    <t>sur site partagé</t>
  </si>
  <si>
    <t>CRRAEHSALA___IDENASGAREAANN0</t>
  </si>
  <si>
    <t>astreinte ou garde</t>
  </si>
  <si>
    <t>CRRAEHSALA___APPEIDENREAANN0</t>
  </si>
  <si>
    <t>appels</t>
  </si>
  <si>
    <t>CRRAEHSALA___INSIIDENREAANN0</t>
  </si>
  <si>
    <t>intervention site</t>
  </si>
  <si>
    <t>CRRAEHSALA___INTDIDENREAANN0</t>
  </si>
  <si>
    <t>intervention distance</t>
  </si>
  <si>
    <t>CRRAEHBIEN___MATMED1_REAANN0</t>
  </si>
  <si>
    <t>D'un electrocardiographe</t>
  </si>
  <si>
    <t>CRRAEHBIEN___MATMED2_REAANN0</t>
  </si>
  <si>
    <t>bladder scann</t>
  </si>
  <si>
    <t>CRRAEHBIEN___MATMED3_REAANN0</t>
  </si>
  <si>
    <t>seringue électrique</t>
  </si>
  <si>
    <t>CRRAEHBIEN___MATMED4_REAANN0</t>
  </si>
  <si>
    <t>echographie autre</t>
  </si>
  <si>
    <t>CRRAEHBIEN___MATMED5_REAANN0</t>
  </si>
  <si>
    <t>matériel télémédecine</t>
  </si>
  <si>
    <t>CRRAEHBIEN___MATMED6_REAANN0</t>
  </si>
  <si>
    <t>extracteur oxygène</t>
  </si>
  <si>
    <t>CRRAEHBIEN___MATMED7_REAANN0</t>
  </si>
  <si>
    <t>bouteille oxygène</t>
  </si>
  <si>
    <t>CRRAEHBIEN___MATMED8_REAANN0</t>
  </si>
  <si>
    <t>saturomètre</t>
  </si>
  <si>
    <t>CRRAEHBIEN___MATMED9_REAANN0</t>
  </si>
  <si>
    <t>fluides muraux</t>
  </si>
  <si>
    <t>CRRAEHBIEN___MATMED10REAANN0</t>
  </si>
  <si>
    <t>extracteur de cérumen</t>
  </si>
  <si>
    <t>CRRAEHBIEN___MATMED11REAANN0</t>
  </si>
  <si>
    <t>doppler vasculaire de poche</t>
  </si>
  <si>
    <t>CRRAEHBIEN___MATMED12REAANN0</t>
  </si>
  <si>
    <r>
      <t>Lits équipés de rails</t>
    </r>
    <r>
      <rPr>
        <sz val="8"/>
        <rFont val="Calibri"/>
        <family val="2"/>
        <scheme val="minor"/>
      </rPr>
      <t> </t>
    </r>
    <r>
      <rPr>
        <sz val="10"/>
        <rFont val="Calibri"/>
        <family val="2"/>
        <scheme val="minor"/>
      </rPr>
      <t xml:space="preserve"> nombre</t>
    </r>
  </si>
  <si>
    <t>CRRAEHBIEN___MATMED13REAANN0</t>
  </si>
  <si>
    <t>Lève malades nombre</t>
  </si>
  <si>
    <t>CRRAEHMEDE___CONV1ON_REAANN0</t>
  </si>
  <si>
    <t xml:space="preserve">Equipe mobile de gériatrie </t>
  </si>
  <si>
    <t>CRRAEHMEDE___CONV1RE_REAANN0</t>
  </si>
  <si>
    <t>Equipe mobile de gériatrie nb résidents</t>
  </si>
  <si>
    <t>CRRAEHMEDE___CONV2ON_REAANN0</t>
  </si>
  <si>
    <t>CRRAEHMEDE___CONV2RE_REAANN0</t>
  </si>
  <si>
    <t>Equipe mobile de soins palliatifs nb résidents</t>
  </si>
  <si>
    <t>CRRAEHMEDE___CONV3ON_REAANN0</t>
  </si>
  <si>
    <t>Hospitalisation à domicile</t>
  </si>
  <si>
    <t>CRRAEHMEDE___CONV3R3_REAANN0</t>
  </si>
  <si>
    <t>Hospitalisation à domicile nb résidents</t>
  </si>
  <si>
    <t>CRRAEHMEDE___CONV4ON_REAANN0</t>
  </si>
  <si>
    <t>CRRAEHMEDE___CONV5ON_REAANN0</t>
  </si>
  <si>
    <t>CRRAEHMEDE___CONV6ON_REAANN0</t>
  </si>
  <si>
    <t>service hospitalier de psychogériatrie</t>
  </si>
  <si>
    <t>CRRAEHMEDE___CONV7ON_REAANN0</t>
  </si>
  <si>
    <t>CRRAEHMEDE___CONV8ON_REAANN0</t>
  </si>
  <si>
    <t>CRRAEHMEDE___CONV9ON_REAANN0</t>
  </si>
  <si>
    <t>filière gériatrique</t>
  </si>
  <si>
    <t>CRRAEHMEDE___CONV10ONREAANN0</t>
  </si>
  <si>
    <t>CRRAEHMEDE___CONV11ONREAANN0</t>
  </si>
  <si>
    <t>CRRAEHMEDE___CCGREUNIREAANN0</t>
  </si>
  <si>
    <t>nombre de réunions</t>
  </si>
  <si>
    <t>CRRAEHMEDE___CCGMEDECREAANN0</t>
  </si>
  <si>
    <t>médecins</t>
  </si>
  <si>
    <t>CRRAEHMEDE___CCGKINESREAANN0</t>
  </si>
  <si>
    <t>kinés</t>
  </si>
  <si>
    <t>CRRAEHMEDE___CCGORTHOREAANN0</t>
  </si>
  <si>
    <t>orthophonistes</t>
  </si>
  <si>
    <t>CRRAEHMEDE___CCGPHARMREAANN0</t>
  </si>
  <si>
    <t>pharmacien</t>
  </si>
  <si>
    <t>CRRAEHMEDE___CCGAUTREREAANN0</t>
  </si>
  <si>
    <t>autre</t>
  </si>
  <si>
    <t>CRRAEHMEDE___CCGCOMMEREAANN0</t>
  </si>
  <si>
    <t>Commentaire libre</t>
  </si>
  <si>
    <t>CRRAEHIDEN___NOMMC___REAANN0</t>
  </si>
  <si>
    <t>Nom du médecin coordonnateur</t>
  </si>
  <si>
    <t>CRRAEHIDEN___NOMDIR__REAANN0</t>
  </si>
  <si>
    <t>Nom du directeur</t>
  </si>
  <si>
    <t>Identification du document</t>
  </si>
  <si>
    <t>Date de création</t>
  </si>
  <si>
    <t>Date de dernière mise à jour</t>
  </si>
  <si>
    <t>Etat</t>
  </si>
  <si>
    <t>Validé</t>
  </si>
  <si>
    <t>Classification*</t>
  </si>
  <si>
    <r>
      <rPr>
        <b/>
        <sz val="14"/>
        <color theme="1"/>
        <rFont val="Calibri"/>
        <family val="2"/>
      </rPr>
      <t>Public</t>
    </r>
    <r>
      <rPr>
        <sz val="14"/>
        <color theme="1"/>
        <rFont val="Calibri"/>
        <family val="2"/>
      </rPr>
      <t xml:space="preserve"> /</t>
    </r>
    <r>
      <rPr>
        <strike/>
        <sz val="14"/>
        <color theme="1"/>
        <rFont val="Calibri"/>
        <family val="2"/>
      </rPr>
      <t xml:space="preserve"> Interne / Restreinte / Confidentielle</t>
    </r>
  </si>
  <si>
    <t>Version</t>
  </si>
  <si>
    <t>Date</t>
  </si>
  <si>
    <t>Commentaires / modifications</t>
  </si>
  <si>
    <t>V.1.0</t>
  </si>
  <si>
    <t>Création du modèle</t>
  </si>
  <si>
    <t>V.2.0</t>
  </si>
  <si>
    <t xml:space="preserve">Ajout de l'onglet "Modèle Metier RAMA" pour préciser le format attendu des valeurs. </t>
  </si>
  <si>
    <t>Couloir Médico-social - Modèle RAMA - Vague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</si>
</sst>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4444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Segoe UI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6AB2"/>
      <name val="Calibri"/>
      <family val="2"/>
    </font>
    <font>
      <b/>
      <i/>
      <sz val="22"/>
      <color theme="1"/>
      <name val="Calibri"/>
      <family val="2"/>
    </font>
    <font>
      <sz val="2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trike/>
      <sz val="14"/>
      <color theme="1"/>
      <name val="Calibri"/>
      <family val="2"/>
    </font>
    <font>
      <sz val="14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006AB2"/>
        <bgColor rgb="FF006AB2"/>
      </patternFill>
    </fill>
  </fills>
  <borders count="56">
    <border>
      <left/>
      <right/>
      <top/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/>
      <right/>
      <top style="medium">
        <color theme="9" tint="0.39997558519241921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/>
      <diagonal/>
    </border>
    <border>
      <left style="medium">
        <color theme="9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0.3999755851924192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9" tint="0.39997558519241921"/>
      </left>
      <right/>
      <top/>
      <bottom style="medium">
        <color theme="9" tint="0.39997558519241921"/>
      </bottom>
      <diagonal/>
    </border>
    <border>
      <left/>
      <right/>
      <top/>
      <bottom style="medium">
        <color theme="9" tint="0.39997558519241921"/>
      </bottom>
      <diagonal/>
    </border>
    <border>
      <left/>
      <right style="medium">
        <color theme="9" tint="0.39997558519241921"/>
      </right>
      <top/>
      <bottom style="medium">
        <color theme="9" tint="0.399975585192419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theme="9" tint="0.39997558519241921"/>
      </top>
      <bottom style="medium">
        <color theme="9" tint="0.39997558519241921"/>
      </bottom>
      <diagonal/>
    </border>
    <border>
      <left style="thin">
        <color theme="0"/>
      </left>
      <right style="medium">
        <color theme="9" tint="0.3999755851924192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0.3999755851924192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67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 applyAlignment="1">
      <alignment vertical="top"/>
    </xf>
    <xf numFmtId="0" fontId="6" fillId="0" borderId="0" xfId="1" applyFont="1"/>
    <xf numFmtId="0" fontId="1" fillId="2" borderId="0" xfId="1" applyFill="1" applyAlignment="1">
      <alignment vertical="center" wrapText="1"/>
    </xf>
    <xf numFmtId="0" fontId="1" fillId="3" borderId="4" xfId="1" applyFill="1" applyBorder="1" applyAlignment="1">
      <alignment vertical="center" wrapText="1"/>
    </xf>
    <xf numFmtId="0" fontId="9" fillId="4" borderId="5" xfId="1" applyFont="1" applyFill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1" fillId="2" borderId="0" xfId="1" applyFill="1"/>
    <xf numFmtId="0" fontId="1" fillId="3" borderId="4" xfId="1" applyFill="1" applyBorder="1"/>
    <xf numFmtId="0" fontId="9" fillId="4" borderId="5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4" borderId="15" xfId="1" applyFont="1" applyFill="1" applyBorder="1"/>
    <xf numFmtId="1" fontId="9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" applyFill="1" applyBorder="1"/>
    <xf numFmtId="0" fontId="1" fillId="0" borderId="16" xfId="1" applyBorder="1"/>
    <xf numFmtId="0" fontId="1" fillId="0" borderId="17" xfId="1" applyBorder="1"/>
    <xf numFmtId="0" fontId="1" fillId="0" borderId="9" xfId="1" applyBorder="1"/>
    <xf numFmtId="0" fontId="9" fillId="4" borderId="19" xfId="1" applyFont="1" applyFill="1" applyBorder="1" applyAlignment="1">
      <alignment wrapText="1"/>
    </xf>
    <xf numFmtId="0" fontId="1" fillId="0" borderId="20" xfId="1" applyBorder="1"/>
    <xf numFmtId="0" fontId="9" fillId="4" borderId="21" xfId="1" applyFont="1" applyFill="1" applyBorder="1" applyAlignment="1">
      <alignment wrapText="1"/>
    </xf>
    <xf numFmtId="0" fontId="1" fillId="0" borderId="22" xfId="1" applyBorder="1"/>
    <xf numFmtId="0" fontId="9" fillId="4" borderId="15" xfId="1" applyFont="1" applyFill="1" applyBorder="1" applyAlignment="1">
      <alignment wrapText="1"/>
    </xf>
    <xf numFmtId="0" fontId="1" fillId="0" borderId="0" xfId="1" applyAlignment="1">
      <alignment horizontal="center"/>
    </xf>
    <xf numFmtId="0" fontId="1" fillId="0" borderId="4" xfId="1" applyBorder="1"/>
    <xf numFmtId="0" fontId="2" fillId="5" borderId="23" xfId="1" applyFont="1" applyFill="1" applyBorder="1" applyAlignment="1">
      <alignment wrapText="1"/>
    </xf>
    <xf numFmtId="0" fontId="9" fillId="4" borderId="27" xfId="1" applyFont="1" applyFill="1" applyBorder="1" applyAlignment="1">
      <alignment wrapText="1"/>
    </xf>
    <xf numFmtId="0" fontId="9" fillId="4" borderId="29" xfId="1" applyFont="1" applyFill="1" applyBorder="1" applyAlignment="1">
      <alignment horizontal="left" vertical="center" wrapText="1"/>
    </xf>
    <xf numFmtId="0" fontId="9" fillId="4" borderId="30" xfId="1" applyFont="1" applyFill="1" applyBorder="1" applyAlignment="1">
      <alignment horizontal="left" vertical="center" wrapText="1"/>
    </xf>
    <xf numFmtId="0" fontId="2" fillId="5" borderId="19" xfId="1" applyFont="1" applyFill="1" applyBorder="1" applyAlignment="1">
      <alignment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1" fillId="0" borderId="31" xfId="1" applyBorder="1"/>
    <xf numFmtId="10" fontId="9" fillId="6" borderId="6" xfId="2" applyNumberFormat="1" applyFont="1" applyFill="1" applyBorder="1" applyAlignment="1">
      <alignment horizontal="center" wrapText="1"/>
    </xf>
    <xf numFmtId="0" fontId="1" fillId="0" borderId="4" xfId="1" applyBorder="1" applyAlignment="1">
      <alignment horizontal="center"/>
    </xf>
    <xf numFmtId="0" fontId="1" fillId="0" borderId="9" xfId="1" applyBorder="1" applyAlignment="1">
      <alignment horizontal="center"/>
    </xf>
    <xf numFmtId="0" fontId="9" fillId="4" borderId="32" xfId="1" applyFont="1" applyFill="1" applyBorder="1" applyAlignment="1">
      <alignment wrapText="1"/>
    </xf>
    <xf numFmtId="10" fontId="9" fillId="6" borderId="5" xfId="2" applyNumberFormat="1" applyFont="1" applyFill="1" applyBorder="1" applyAlignment="1">
      <alignment horizontal="center" wrapText="1"/>
    </xf>
    <xf numFmtId="1" fontId="9" fillId="6" borderId="5" xfId="1" applyNumberFormat="1" applyFont="1" applyFill="1" applyBorder="1" applyAlignment="1">
      <alignment horizontal="center" vertical="center" wrapText="1"/>
    </xf>
    <xf numFmtId="0" fontId="1" fillId="0" borderId="33" xfId="1" applyBorder="1" applyAlignment="1">
      <alignment vertical="center" wrapText="1"/>
    </xf>
    <xf numFmtId="0" fontId="1" fillId="0" borderId="34" xfId="1" applyBorder="1"/>
    <xf numFmtId="0" fontId="1" fillId="0" borderId="35" xfId="1" applyBorder="1" applyAlignment="1">
      <alignment vertical="center" wrapText="1"/>
    </xf>
    <xf numFmtId="0" fontId="9" fillId="0" borderId="4" xfId="1" applyFont="1" applyBorder="1"/>
    <xf numFmtId="0" fontId="9" fillId="4" borderId="5" xfId="1" applyFont="1" applyFill="1" applyBorder="1" applyAlignment="1">
      <alignment wrapText="1"/>
    </xf>
    <xf numFmtId="1" fontId="9" fillId="6" borderId="5" xfId="1" applyNumberFormat="1" applyFont="1" applyFill="1" applyBorder="1" applyAlignment="1" applyProtection="1">
      <alignment horizontal="center" vertical="center" wrapText="1"/>
      <protection locked="0"/>
    </xf>
    <xf numFmtId="10" fontId="9" fillId="6" borderId="5" xfId="1" applyNumberFormat="1" applyFont="1" applyFill="1" applyBorder="1" applyAlignment="1">
      <alignment horizontal="center" vertical="center" wrapText="1"/>
    </xf>
    <xf numFmtId="10" fontId="9" fillId="6" borderId="5" xfId="2" applyNumberFormat="1" applyFont="1" applyFill="1" applyBorder="1" applyAlignment="1">
      <alignment horizontal="center" vertical="center" wrapText="1"/>
    </xf>
    <xf numFmtId="0" fontId="9" fillId="0" borderId="31" xfId="1" applyFont="1" applyBorder="1"/>
    <xf numFmtId="0" fontId="9" fillId="0" borderId="0" xfId="1" applyFont="1"/>
    <xf numFmtId="0" fontId="9" fillId="0" borderId="9" xfId="1" applyFont="1" applyBorder="1"/>
    <xf numFmtId="0" fontId="9" fillId="0" borderId="20" xfId="1" applyFont="1" applyBorder="1"/>
    <xf numFmtId="0" fontId="9" fillId="0" borderId="36" xfId="1" applyFont="1" applyBorder="1"/>
    <xf numFmtId="0" fontId="9" fillId="0" borderId="37" xfId="1" applyFont="1" applyBorder="1"/>
    <xf numFmtId="0" fontId="9" fillId="4" borderId="5" xfId="1" applyFont="1" applyFill="1" applyBorder="1" applyAlignment="1">
      <alignment horizontal="left" vertical="center" wrapText="1"/>
    </xf>
    <xf numFmtId="2" fontId="9" fillId="6" borderId="5" xfId="1" applyNumberFormat="1" applyFont="1" applyFill="1" applyBorder="1" applyAlignment="1" applyProtection="1">
      <alignment horizontal="center" vertical="center" wrapText="1"/>
      <protection locked="0"/>
    </xf>
    <xf numFmtId="2" fontId="9" fillId="6" borderId="5" xfId="1" applyNumberFormat="1" applyFont="1" applyFill="1" applyBorder="1" applyAlignment="1">
      <alignment vertical="center" wrapText="1"/>
    </xf>
    <xf numFmtId="0" fontId="1" fillId="0" borderId="35" xfId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1" fillId="3" borderId="2" xfId="1" applyFill="1" applyBorder="1"/>
    <xf numFmtId="0" fontId="1" fillId="0" borderId="41" xfId="1" applyBorder="1"/>
    <xf numFmtId="0" fontId="1" fillId="0" borderId="43" xfId="1" applyBorder="1"/>
    <xf numFmtId="0" fontId="1" fillId="0" borderId="44" xfId="1" applyBorder="1" applyAlignment="1">
      <alignment horizontal="center"/>
    </xf>
    <xf numFmtId="0" fontId="9" fillId="4" borderId="5" xfId="1" applyFont="1" applyFill="1" applyBorder="1" applyAlignment="1">
      <alignment horizontal="right" vertical="center" wrapText="1"/>
    </xf>
    <xf numFmtId="0" fontId="1" fillId="0" borderId="45" xfId="1" applyBorder="1"/>
    <xf numFmtId="0" fontId="2" fillId="5" borderId="5" xfId="1" applyFont="1" applyFill="1" applyBorder="1" applyAlignment="1">
      <alignment horizontal="center" vertical="center" wrapText="1"/>
    </xf>
    <xf numFmtId="0" fontId="1" fillId="0" borderId="48" xfId="1" applyBorder="1"/>
    <xf numFmtId="0" fontId="1" fillId="0" borderId="49" xfId="1" applyBorder="1"/>
    <xf numFmtId="2" fontId="9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5" xfId="1" applyFont="1" applyFill="1" applyBorder="1" applyAlignment="1">
      <alignment vertical="center" wrapText="1"/>
    </xf>
    <xf numFmtId="2" fontId="9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36" xfId="1" applyBorder="1"/>
    <xf numFmtId="0" fontId="9" fillId="3" borderId="0" xfId="1" applyFont="1" applyFill="1"/>
    <xf numFmtId="0" fontId="12" fillId="5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3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7" borderId="5" xfId="0" applyFont="1" applyFill="1" applyBorder="1"/>
    <xf numFmtId="0" fontId="13" fillId="7" borderId="5" xfId="0" applyFont="1" applyFill="1" applyBorder="1" applyAlignment="1">
      <alignment wrapText="1"/>
    </xf>
    <xf numFmtId="0" fontId="0" fillId="7" borderId="5" xfId="0" applyFill="1" applyBorder="1"/>
    <xf numFmtId="0" fontId="13" fillId="0" borderId="6" xfId="0" applyFont="1" applyBorder="1" applyAlignment="1">
      <alignment wrapText="1"/>
    </xf>
    <xf numFmtId="0" fontId="13" fillId="8" borderId="5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/>
    <xf numFmtId="0" fontId="0" fillId="5" borderId="5" xfId="0" applyFill="1" applyBorder="1" applyAlignment="1">
      <alignment horizontal="center" vertical="center"/>
    </xf>
    <xf numFmtId="0" fontId="13" fillId="5" borderId="6" xfId="0" applyFont="1" applyFill="1" applyBorder="1" applyAlignment="1">
      <alignment wrapText="1"/>
    </xf>
    <xf numFmtId="0" fontId="13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/>
    <xf numFmtId="0" fontId="13" fillId="10" borderId="5" xfId="0" applyFont="1" applyFill="1" applyBorder="1" applyAlignment="1">
      <alignment horizontal="center"/>
    </xf>
    <xf numFmtId="0" fontId="13" fillId="0" borderId="5" xfId="0" applyFont="1" applyBorder="1" applyAlignment="1">
      <alignment wrapText="1"/>
    </xf>
    <xf numFmtId="0" fontId="13" fillId="7" borderId="6" xfId="0" applyFont="1" applyFill="1" applyBorder="1" applyAlignment="1">
      <alignment wrapText="1"/>
    </xf>
    <xf numFmtId="0" fontId="13" fillId="8" borderId="5" xfId="0" applyFont="1" applyFill="1" applyBorder="1"/>
    <xf numFmtId="0" fontId="13" fillId="8" borderId="5" xfId="0" applyFont="1" applyFill="1" applyBorder="1" applyAlignment="1">
      <alignment wrapText="1"/>
    </xf>
    <xf numFmtId="0" fontId="13" fillId="3" borderId="5" xfId="0" applyFont="1" applyFill="1" applyBorder="1"/>
    <xf numFmtId="0" fontId="13" fillId="11" borderId="5" xfId="0" applyFont="1" applyFill="1" applyBorder="1"/>
    <xf numFmtId="0" fontId="1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13" fillId="12" borderId="5" xfId="0" applyFont="1" applyFill="1" applyBorder="1"/>
    <xf numFmtId="0" fontId="13" fillId="12" borderId="5" xfId="0" applyFont="1" applyFill="1" applyBorder="1" applyAlignment="1">
      <alignment wrapText="1"/>
    </xf>
    <xf numFmtId="0" fontId="0" fillId="12" borderId="5" xfId="0" applyFill="1" applyBorder="1"/>
    <xf numFmtId="0" fontId="15" fillId="0" borderId="5" xfId="0" applyFont="1" applyBorder="1"/>
    <xf numFmtId="0" fontId="13" fillId="0" borderId="6" xfId="0" applyFont="1" applyBorder="1" applyAlignment="1">
      <alignment vertical="top" wrapText="1"/>
    </xf>
    <xf numFmtId="0" fontId="0" fillId="3" borderId="5" xfId="0" applyFill="1" applyBorder="1" applyAlignment="1">
      <alignment horizontal="center" vertical="center"/>
    </xf>
    <xf numFmtId="0" fontId="13" fillId="3" borderId="6" xfId="0" applyFont="1" applyFill="1" applyBorder="1" applyAlignment="1">
      <alignment wrapText="1"/>
    </xf>
    <xf numFmtId="0" fontId="0" fillId="3" borderId="5" xfId="0" applyFill="1" applyBorder="1"/>
    <xf numFmtId="0" fontId="0" fillId="3" borderId="0" xfId="0" applyFill="1"/>
    <xf numFmtId="0" fontId="13" fillId="3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vertical="center"/>
    </xf>
    <xf numFmtId="0" fontId="13" fillId="10" borderId="5" xfId="0" applyFont="1" applyFill="1" applyBorder="1"/>
    <xf numFmtId="0" fontId="18" fillId="0" borderId="5" xfId="0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51" xfId="0" applyFont="1" applyBorder="1" applyAlignment="1">
      <alignment vertical="center"/>
    </xf>
    <xf numFmtId="0" fontId="25" fillId="0" borderId="0" xfId="0" applyFont="1" applyAlignment="1">
      <alignment vertical="center"/>
    </xf>
    <xf numFmtId="164" fontId="26" fillId="0" borderId="52" xfId="0" applyNumberFormat="1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25" fillId="0" borderId="53" xfId="0" applyFont="1" applyBorder="1" applyAlignment="1">
      <alignment vertical="center"/>
    </xf>
    <xf numFmtId="0" fontId="25" fillId="0" borderId="54" xfId="0" applyFont="1" applyBorder="1" applyAlignment="1">
      <alignment vertical="center"/>
    </xf>
    <xf numFmtId="0" fontId="26" fillId="0" borderId="55" xfId="0" applyFont="1" applyBorder="1" applyAlignment="1">
      <alignment horizontal="left" vertical="center"/>
    </xf>
    <xf numFmtId="0" fontId="28" fillId="6" borderId="5" xfId="3" applyFont="1" applyFill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14" fontId="28" fillId="0" borderId="5" xfId="3" applyNumberFormat="1" applyFont="1" applyBorder="1" applyAlignment="1">
      <alignment horizontal="center" vertical="center"/>
    </xf>
    <xf numFmtId="0" fontId="28" fillId="0" borderId="5" xfId="3" applyFont="1" applyBorder="1" applyAlignment="1">
      <alignment horizontal="left" vertical="top" wrapText="1"/>
    </xf>
    <xf numFmtId="0" fontId="21" fillId="13" borderId="50" xfId="0" applyFont="1" applyFill="1" applyBorder="1" applyAlignment="1">
      <alignment horizontal="center" vertical="center"/>
    </xf>
    <xf numFmtId="0" fontId="21" fillId="13" borderId="0" xfId="0" applyFont="1" applyFill="1" applyAlignment="1">
      <alignment horizontal="center" vertical="center"/>
    </xf>
    <xf numFmtId="0" fontId="14" fillId="0" borderId="0" xfId="0" applyFont="1"/>
    <xf numFmtId="0" fontId="24" fillId="14" borderId="51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3" borderId="6" xfId="1" applyFont="1" applyFill="1" applyBorder="1" applyAlignment="1" applyProtection="1">
      <alignment horizontal="left" vertical="center" wrapText="1"/>
      <protection locked="0"/>
    </xf>
    <xf numFmtId="0" fontId="9" fillId="3" borderId="7" xfId="1" applyFont="1" applyFill="1" applyBorder="1" applyAlignment="1" applyProtection="1">
      <alignment horizontal="left" vertical="center" wrapText="1"/>
      <protection locked="0"/>
    </xf>
    <xf numFmtId="0" fontId="9" fillId="3" borderId="8" xfId="1" applyFont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3" xfId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1" fillId="3" borderId="9" xfId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18" xfId="1" applyFont="1" applyFill="1" applyBorder="1" applyAlignment="1">
      <alignment horizontal="center" wrapText="1"/>
    </xf>
    <xf numFmtId="0" fontId="1" fillId="3" borderId="4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49" fontId="9" fillId="3" borderId="6" xfId="1" applyNumberFormat="1" applyFont="1" applyFill="1" applyBorder="1" applyAlignment="1" applyProtection="1">
      <alignment horizontal="left" vertical="center" wrapText="1"/>
      <protection locked="0"/>
    </xf>
    <xf numFmtId="49" fontId="9" fillId="3" borderId="8" xfId="1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" fillId="3" borderId="6" xfId="1" applyFill="1" applyBorder="1" applyAlignment="1" applyProtection="1">
      <alignment horizontal="left" vertical="center" wrapText="1"/>
      <protection locked="0"/>
    </xf>
    <xf numFmtId="0" fontId="1" fillId="3" borderId="8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 applyProtection="1">
      <alignment horizontal="center" vertical="center" wrapText="1"/>
      <protection locked="0"/>
    </xf>
    <xf numFmtId="0" fontId="1" fillId="3" borderId="8" xfId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/>
    </xf>
    <xf numFmtId="0" fontId="9" fillId="4" borderId="5" xfId="1" applyFont="1" applyFill="1" applyBorder="1" applyAlignment="1">
      <alignment horizontal="left" wrapText="1"/>
    </xf>
    <xf numFmtId="0" fontId="1" fillId="3" borderId="5" xfId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6" borderId="6" xfId="1" applyFont="1" applyFill="1" applyBorder="1" applyAlignment="1" applyProtection="1">
      <alignment horizontal="center" vertical="center" wrapText="1"/>
      <protection hidden="1"/>
    </xf>
    <xf numFmtId="0" fontId="9" fillId="6" borderId="28" xfId="1" applyFont="1" applyFill="1" applyBorder="1" applyAlignment="1" applyProtection="1">
      <alignment horizontal="center" vertical="center" wrapText="1"/>
      <protection hidden="1"/>
    </xf>
    <xf numFmtId="0" fontId="9" fillId="4" borderId="24" xfId="1" applyFont="1" applyFill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9" fillId="4" borderId="26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10" fontId="9" fillId="6" borderId="6" xfId="2" applyNumberFormat="1" applyFont="1" applyFill="1" applyBorder="1" applyAlignment="1">
      <alignment horizontal="center" wrapText="1"/>
    </xf>
    <xf numFmtId="10" fontId="9" fillId="6" borderId="8" xfId="2" applyNumberFormat="1" applyFont="1" applyFill="1" applyBorder="1" applyAlignment="1">
      <alignment horizontal="center" wrapText="1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7" borderId="6" xfId="1" applyFont="1" applyFill="1" applyBorder="1" applyAlignment="1" applyProtection="1">
      <alignment horizontal="center" vertical="center" wrapText="1"/>
      <protection hidden="1"/>
    </xf>
    <xf numFmtId="0" fontId="9" fillId="7" borderId="28" xfId="1" applyFont="1" applyFill="1" applyBorder="1" applyAlignment="1" applyProtection="1">
      <alignment horizontal="center" vertical="center" wrapText="1"/>
      <protection hidden="1"/>
    </xf>
    <xf numFmtId="0" fontId="1" fillId="0" borderId="11" xfId="1" applyBorder="1" applyAlignment="1">
      <alignment horizontal="center" wrapText="1"/>
    </xf>
    <xf numFmtId="0" fontId="1" fillId="0" borderId="12" xfId="1" applyBorder="1" applyAlignment="1">
      <alignment horizontal="center" wrapText="1"/>
    </xf>
    <xf numFmtId="0" fontId="1" fillId="0" borderId="13" xfId="1" applyBorder="1" applyAlignment="1">
      <alignment horizontal="center" wrapText="1"/>
    </xf>
    <xf numFmtId="0" fontId="2" fillId="5" borderId="6" xfId="1" applyFont="1" applyFill="1" applyBorder="1" applyAlignment="1">
      <alignment horizontal="center" wrapText="1"/>
    </xf>
    <xf numFmtId="0" fontId="2" fillId="5" borderId="7" xfId="1" applyFont="1" applyFill="1" applyBorder="1" applyAlignment="1">
      <alignment horizontal="center" wrapText="1"/>
    </xf>
    <xf numFmtId="0" fontId="2" fillId="5" borderId="8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/>
    </xf>
    <xf numFmtId="2" fontId="9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1" fillId="6" borderId="6" xfId="1" applyFill="1" applyBorder="1" applyAlignment="1" applyProtection="1">
      <alignment horizontal="center" vertical="center" wrapText="1"/>
      <protection locked="0"/>
    </xf>
    <xf numFmtId="0" fontId="1" fillId="6" borderId="8" xfId="1" applyFill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6" borderId="6" xfId="1" applyFont="1" applyFill="1" applyBorder="1" applyAlignment="1">
      <alignment horizontal="center" vertical="center" wrapText="1"/>
    </xf>
    <xf numFmtId="0" fontId="9" fillId="6" borderId="8" xfId="1" applyFont="1" applyFill="1" applyBorder="1" applyAlignment="1">
      <alignment horizontal="center" vertical="center" wrapText="1"/>
    </xf>
    <xf numFmtId="10" fontId="1" fillId="7" borderId="5" xfId="1" applyNumberFormat="1" applyFill="1" applyBorder="1" applyAlignment="1">
      <alignment horizontal="center" vertical="center" wrapText="1"/>
    </xf>
    <xf numFmtId="0" fontId="10" fillId="6" borderId="6" xfId="1" quotePrefix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4" borderId="39" xfId="1" applyFont="1" applyFill="1" applyBorder="1" applyAlignment="1">
      <alignment horizontal="center" vertical="center" wrapText="1"/>
    </xf>
    <xf numFmtId="0" fontId="1" fillId="0" borderId="40" xfId="1" applyBorder="1" applyAlignment="1">
      <alignment horizontal="center"/>
    </xf>
    <xf numFmtId="10" fontId="9" fillId="6" borderId="6" xfId="1" applyNumberFormat="1" applyFont="1" applyFill="1" applyBorder="1" applyAlignment="1">
      <alignment horizontal="center" wrapText="1"/>
    </xf>
    <xf numFmtId="10" fontId="9" fillId="6" borderId="8" xfId="1" applyNumberFormat="1" applyFont="1" applyFill="1" applyBorder="1" applyAlignment="1">
      <alignment horizontal="center" wrapText="1"/>
    </xf>
    <xf numFmtId="1" fontId="9" fillId="3" borderId="6" xfId="2" applyNumberFormat="1" applyFont="1" applyFill="1" applyBorder="1" applyAlignment="1">
      <alignment horizontal="center" wrapText="1"/>
    </xf>
    <xf numFmtId="1" fontId="9" fillId="3" borderId="8" xfId="2" applyNumberFormat="1" applyFont="1" applyFill="1" applyBorder="1" applyAlignment="1">
      <alignment horizontal="center" wrapText="1"/>
    </xf>
    <xf numFmtId="0" fontId="1" fillId="7" borderId="5" xfId="1" applyFill="1" applyBorder="1" applyAlignment="1">
      <alignment horizontal="center" vertical="center" wrapText="1"/>
    </xf>
    <xf numFmtId="10" fontId="9" fillId="6" borderId="6" xfId="2" applyNumberFormat="1" applyFont="1" applyFill="1" applyBorder="1" applyAlignment="1">
      <alignment horizontal="center" vertical="center" wrapText="1"/>
    </xf>
    <xf numFmtId="10" fontId="9" fillId="6" borderId="8" xfId="2" applyNumberFormat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8" xfId="1" applyFont="1" applyFill="1" applyBorder="1" applyAlignment="1">
      <alignment horizontal="center" vertical="center" wrapText="1"/>
    </xf>
    <xf numFmtId="0" fontId="9" fillId="7" borderId="42" xfId="1" applyFont="1" applyFill="1" applyBorder="1" applyAlignment="1">
      <alignment horizontal="center" vertical="center" wrapText="1"/>
    </xf>
    <xf numFmtId="10" fontId="9" fillId="7" borderId="6" xfId="2" applyNumberFormat="1" applyFont="1" applyFill="1" applyBorder="1" applyAlignment="1">
      <alignment horizontal="center" vertical="center" wrapText="1"/>
    </xf>
    <xf numFmtId="10" fontId="9" fillId="7" borderId="8" xfId="2" applyNumberFormat="1" applyFont="1" applyFill="1" applyBorder="1" applyAlignment="1">
      <alignment horizontal="center" vertical="center" wrapText="1"/>
    </xf>
    <xf numFmtId="10" fontId="9" fillId="6" borderId="6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/>
    </xf>
    <xf numFmtId="0" fontId="1" fillId="0" borderId="44" xfId="1" applyBorder="1" applyAlignment="1">
      <alignment horizontal="center"/>
    </xf>
    <xf numFmtId="0" fontId="9" fillId="7" borderId="7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/>
      <protection locked="0"/>
    </xf>
    <xf numFmtId="14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46" xfId="1" applyFont="1" applyFill="1" applyBorder="1" applyAlignment="1">
      <alignment horizontal="center" vertical="center" wrapText="1"/>
    </xf>
    <xf numFmtId="0" fontId="9" fillId="4" borderId="47" xfId="1" applyFont="1" applyFill="1" applyBorder="1" applyAlignment="1">
      <alignment horizontal="center" vertical="center" wrapText="1"/>
    </xf>
    <xf numFmtId="2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10" fontId="9" fillId="6" borderId="5" xfId="2" applyNumberFormat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4" borderId="3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>
      <alignment horizontal="center" vertical="center" wrapText="1"/>
    </xf>
    <xf numFmtId="0" fontId="9" fillId="3" borderId="5" xfId="1" applyFont="1" applyFill="1" applyBorder="1" applyAlignment="1" applyProtection="1">
      <alignment horizontal="center" wrapText="1"/>
      <protection locked="0"/>
    </xf>
  </cellXfs>
  <cellStyles count="4">
    <cellStyle name="Normal" xfId="0" builtinId="0"/>
    <cellStyle name="Normal 3" xfId="3" xr:uid="{03869FD4-B0FA-4623-9B6D-5F57A085CFB7}"/>
    <cellStyle name="Normal 8" xfId="1" xr:uid="{7BA83E5B-DB1D-4F71-9D59-5D0D7949D46A}"/>
    <cellStyle name="Pourcentage 2" xfId="2" xr:uid="{5115E980-65FD-4D01-A325-9A89203FDF7A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2BF4F006" TargetMode="External"/><Relationship Id="rId1" Type="http://schemas.openxmlformats.org/officeDocument/2006/relationships/externalLinkPath" Target="file:///\\2BF4F006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https://mazarsglobalcloud.sharepoint.com/Users/lois.martin/AppData/Local/Microsoft/Olk/Attachments/ooa-26409c92-5ede-428a-aa93-dfc30afef0c2/58190f7804031454020fd52e913d9cca4f0308c935b9e73cabecc2e89e077395/REM_SONS_MS1%20%20MS2_Vague%202_It&#233;ration%206_%2030%20janvier%202025.xlsx?B14BB407" TargetMode="External"/><Relationship Id="rId1" Type="http://schemas.openxmlformats.org/officeDocument/2006/relationships/externalLinkPath" Target="file:///\\B14BB407\REM_SONS_MS1%20%20MS2_Vague%202_It&#233;ration%206_%2030%20janvier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globalcloud.sharepoint.com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4EA5-A307-4840-9BA7-C883B6278651}">
  <sheetPr>
    <tabColor rgb="FFC5E0B3"/>
    <pageSetUpPr fitToPage="1"/>
  </sheetPr>
  <dimension ref="A1:D14"/>
  <sheetViews>
    <sheetView showGridLines="0" tabSelected="1" zoomScale="49" workbookViewId="0">
      <selection activeCell="E8" sqref="E8"/>
    </sheetView>
  </sheetViews>
  <sheetFormatPr baseColWidth="10" defaultColWidth="14.42578125" defaultRowHeight="15" x14ac:dyDescent="0.25"/>
  <cols>
    <col min="1" max="1" width="11.5703125" customWidth="1"/>
    <col min="2" max="3" width="22.42578125" customWidth="1"/>
    <col min="4" max="4" width="105.5703125" customWidth="1"/>
  </cols>
  <sheetData>
    <row r="1" spans="1:4" x14ac:dyDescent="0.25">
      <c r="A1" s="127"/>
      <c r="B1" s="127"/>
      <c r="C1" s="127"/>
      <c r="D1" s="127"/>
    </row>
    <row r="2" spans="1:4" ht="28.5" x14ac:dyDescent="0.25">
      <c r="A2" s="127"/>
      <c r="B2" s="141" t="s">
        <v>2123</v>
      </c>
      <c r="C2" s="142"/>
      <c r="D2" s="143"/>
    </row>
    <row r="3" spans="1:4" ht="41.25" customHeight="1" x14ac:dyDescent="0.25">
      <c r="A3" s="127"/>
      <c r="B3" s="128"/>
      <c r="C3" s="128"/>
      <c r="D3" s="129"/>
    </row>
    <row r="4" spans="1:4" x14ac:dyDescent="0.25">
      <c r="A4" s="127"/>
      <c r="B4" s="127"/>
      <c r="C4" s="127"/>
      <c r="D4" s="127"/>
    </row>
    <row r="5" spans="1:4" ht="18.75" x14ac:dyDescent="0.25">
      <c r="A5" s="127"/>
      <c r="B5" s="144" t="s">
        <v>2109</v>
      </c>
      <c r="C5" s="145"/>
      <c r="D5" s="143"/>
    </row>
    <row r="6" spans="1:4" ht="18.75" x14ac:dyDescent="0.25">
      <c r="A6" s="127"/>
      <c r="B6" s="130" t="s">
        <v>2110</v>
      </c>
      <c r="C6" s="131"/>
      <c r="D6" s="132">
        <v>46010</v>
      </c>
    </row>
    <row r="7" spans="1:4" ht="18.75" x14ac:dyDescent="0.25">
      <c r="A7" s="127"/>
      <c r="B7" s="130" t="s">
        <v>2111</v>
      </c>
      <c r="C7" s="131"/>
      <c r="D7" s="132">
        <v>46064</v>
      </c>
    </row>
    <row r="8" spans="1:4" ht="18.75" x14ac:dyDescent="0.25">
      <c r="A8" s="127"/>
      <c r="B8" s="130" t="s">
        <v>2112</v>
      </c>
      <c r="C8" s="131"/>
      <c r="D8" s="133" t="s">
        <v>2113</v>
      </c>
    </row>
    <row r="9" spans="1:4" ht="18.75" x14ac:dyDescent="0.25">
      <c r="A9" s="127"/>
      <c r="B9" s="134" t="s">
        <v>2114</v>
      </c>
      <c r="C9" s="135"/>
      <c r="D9" s="136" t="s">
        <v>2115</v>
      </c>
    </row>
    <row r="10" spans="1:4" ht="18.75" x14ac:dyDescent="0.25">
      <c r="A10" s="127"/>
      <c r="B10" s="131"/>
      <c r="C10" s="131"/>
      <c r="D10" s="131"/>
    </row>
    <row r="11" spans="1:4" ht="18.75" x14ac:dyDescent="0.25">
      <c r="A11" s="127"/>
      <c r="B11" s="131"/>
      <c r="C11" s="131"/>
      <c r="D11" s="131"/>
    </row>
    <row r="12" spans="1:4" ht="18.75" x14ac:dyDescent="0.25">
      <c r="A12" s="127"/>
      <c r="B12" s="137" t="s">
        <v>2116</v>
      </c>
      <c r="C12" s="137" t="s">
        <v>2117</v>
      </c>
      <c r="D12" s="137" t="s">
        <v>2118</v>
      </c>
    </row>
    <row r="13" spans="1:4" ht="18.75" x14ac:dyDescent="0.25">
      <c r="A13" s="127"/>
      <c r="B13" s="138" t="s">
        <v>2119</v>
      </c>
      <c r="C13" s="139">
        <v>46010</v>
      </c>
      <c r="D13" s="140" t="s">
        <v>2120</v>
      </c>
    </row>
    <row r="14" spans="1:4" ht="18.75" x14ac:dyDescent="0.25">
      <c r="B14" s="138" t="s">
        <v>2121</v>
      </c>
      <c r="C14" s="139">
        <v>46064</v>
      </c>
      <c r="D14" s="140" t="s">
        <v>2122</v>
      </c>
    </row>
  </sheetData>
  <mergeCells count="2">
    <mergeCell ref="B2:D2"/>
    <mergeCell ref="B5:D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065E-E964-4608-BD13-5DFD4E0250CA}">
  <sheetPr>
    <tabColor theme="0" tint="-0.499984740745262"/>
  </sheetPr>
  <dimension ref="A1:P620"/>
  <sheetViews>
    <sheetView showGridLines="0" topLeftCell="B1" zoomScale="88" zoomScaleNormal="98" zoomScaleSheetLayoutView="70" workbookViewId="0">
      <selection activeCell="P1" sqref="P1"/>
    </sheetView>
  </sheetViews>
  <sheetFormatPr baseColWidth="10" defaultColWidth="8.7109375" defaultRowHeight="15" x14ac:dyDescent="0.25"/>
  <cols>
    <col min="1" max="1" width="8.140625" style="2" hidden="1" customWidth="1"/>
    <col min="2" max="2" width="2.7109375" style="2" customWidth="1"/>
    <col min="3" max="3" width="1.5703125" style="2" customWidth="1"/>
    <col min="4" max="4" width="52.85546875" style="2" customWidth="1"/>
    <col min="5" max="12" width="15.5703125" style="2" customWidth="1"/>
    <col min="13" max="13" width="1.5703125" style="2" customWidth="1"/>
    <col min="14" max="14" width="2.7109375" style="2" customWidth="1"/>
    <col min="15" max="16384" width="8.7109375" style="2"/>
  </cols>
  <sheetData>
    <row r="1" spans="1:16" ht="54" customHeight="1" x14ac:dyDescent="0.25">
      <c r="A1" s="1" t="s">
        <v>0</v>
      </c>
      <c r="B1" s="146" t="s">
        <v>1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P1" s="3" t="s">
        <v>2</v>
      </c>
    </row>
    <row r="2" spans="1:16" ht="8.4499999999999993" customHeight="1" x14ac:dyDescent="0.25">
      <c r="A2" s="4">
        <v>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6" ht="30" customHeight="1" thickBot="1" x14ac:dyDescent="0.3">
      <c r="A3" s="4">
        <v>3</v>
      </c>
      <c r="B3" s="148" t="s">
        <v>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6" ht="27.95" customHeight="1" x14ac:dyDescent="0.25">
      <c r="A4" s="4">
        <v>4</v>
      </c>
      <c r="B4" s="5"/>
      <c r="C4" s="149" t="s">
        <v>4</v>
      </c>
      <c r="D4" s="150"/>
      <c r="E4" s="150"/>
      <c r="F4" s="150"/>
      <c r="G4" s="150"/>
      <c r="H4" s="150"/>
      <c r="I4" s="150"/>
      <c r="J4" s="150"/>
      <c r="K4" s="150"/>
      <c r="L4" s="150"/>
      <c r="M4" s="151"/>
      <c r="N4" s="5"/>
    </row>
    <row r="5" spans="1:16" x14ac:dyDescent="0.25">
      <c r="A5" s="4">
        <v>5</v>
      </c>
      <c r="B5" s="5"/>
      <c r="C5" s="6"/>
      <c r="D5" s="7" t="s">
        <v>5</v>
      </c>
      <c r="E5" s="152"/>
      <c r="F5" s="153"/>
      <c r="G5" s="153"/>
      <c r="H5" s="153"/>
      <c r="I5" s="153"/>
      <c r="J5" s="153"/>
      <c r="K5" s="153"/>
      <c r="L5" s="154"/>
      <c r="M5" s="8"/>
      <c r="N5" s="5"/>
    </row>
    <row r="6" spans="1:16" x14ac:dyDescent="0.25">
      <c r="A6" s="4">
        <v>6</v>
      </c>
      <c r="B6" s="5"/>
      <c r="C6" s="6"/>
      <c r="D6" s="7" t="s">
        <v>6</v>
      </c>
      <c r="E6" s="152"/>
      <c r="F6" s="153"/>
      <c r="G6" s="153"/>
      <c r="H6" s="153"/>
      <c r="I6" s="153"/>
      <c r="J6" s="153"/>
      <c r="K6" s="153"/>
      <c r="L6" s="154"/>
      <c r="M6" s="8"/>
      <c r="N6" s="5"/>
    </row>
    <row r="7" spans="1:16" x14ac:dyDescent="0.25">
      <c r="A7" s="4">
        <v>7</v>
      </c>
      <c r="B7" s="5"/>
      <c r="C7" s="6"/>
      <c r="D7" s="7" t="s">
        <v>7</v>
      </c>
      <c r="E7" s="152"/>
      <c r="F7" s="153"/>
      <c r="G7" s="153"/>
      <c r="H7" s="153"/>
      <c r="I7" s="153"/>
      <c r="J7" s="153"/>
      <c r="K7" s="153"/>
      <c r="L7" s="154"/>
      <c r="M7" s="8"/>
      <c r="N7" s="5"/>
    </row>
    <row r="8" spans="1:16" ht="8.4499999999999993" customHeight="1" x14ac:dyDescent="0.25">
      <c r="A8" s="4">
        <v>8</v>
      </c>
      <c r="B8" s="5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6"/>
      <c r="N8" s="5"/>
    </row>
    <row r="9" spans="1:16" x14ac:dyDescent="0.25">
      <c r="A9" s="4">
        <v>9</v>
      </c>
      <c r="B9" s="5"/>
      <c r="C9" s="6"/>
      <c r="D9" s="7" t="s">
        <v>8</v>
      </c>
      <c r="E9" s="167"/>
      <c r="F9" s="168"/>
      <c r="G9" s="7" t="s">
        <v>9</v>
      </c>
      <c r="H9" s="167"/>
      <c r="I9" s="168"/>
      <c r="J9" s="169"/>
      <c r="K9" s="170"/>
      <c r="L9" s="170"/>
      <c r="M9" s="171"/>
      <c r="N9" s="5"/>
    </row>
    <row r="10" spans="1:16" ht="9" customHeight="1" x14ac:dyDescent="0.25">
      <c r="A10" s="4">
        <v>10</v>
      </c>
      <c r="B10" s="5"/>
      <c r="C10" s="6"/>
      <c r="D10" s="170"/>
      <c r="E10" s="170"/>
      <c r="F10" s="170"/>
      <c r="G10" s="170"/>
      <c r="H10" s="170"/>
      <c r="I10" s="170"/>
      <c r="J10" s="170"/>
      <c r="K10" s="170"/>
      <c r="L10" s="170"/>
      <c r="M10" s="171"/>
      <c r="N10" s="5"/>
    </row>
    <row r="11" spans="1:16" ht="27.95" customHeight="1" x14ac:dyDescent="0.25">
      <c r="A11" s="4">
        <v>11</v>
      </c>
      <c r="B11" s="5"/>
      <c r="C11" s="6"/>
      <c r="D11" s="7" t="s">
        <v>10</v>
      </c>
      <c r="E11" s="172"/>
      <c r="F11" s="173"/>
      <c r="G11" s="7" t="s">
        <v>11</v>
      </c>
      <c r="H11" s="172"/>
      <c r="I11" s="173"/>
      <c r="J11" s="7" t="s">
        <v>12</v>
      </c>
      <c r="K11" s="174"/>
      <c r="L11" s="175"/>
      <c r="M11" s="8"/>
      <c r="N11" s="5"/>
    </row>
    <row r="12" spans="1:16" ht="8.4499999999999993" customHeight="1" thickBot="1" x14ac:dyDescent="0.3">
      <c r="A12" s="4">
        <v>12</v>
      </c>
      <c r="B12" s="9"/>
      <c r="C12" s="155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N12" s="9"/>
    </row>
    <row r="13" spans="1:16" ht="15.95" customHeight="1" thickBot="1" x14ac:dyDescent="0.3">
      <c r="A13" s="4">
        <v>13</v>
      </c>
      <c r="B13" s="9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9"/>
    </row>
    <row r="14" spans="1:16" ht="27.95" customHeight="1" x14ac:dyDescent="0.25">
      <c r="A14" s="4">
        <v>14</v>
      </c>
      <c r="B14" s="9"/>
      <c r="C14" s="149" t="s">
        <v>13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1"/>
      <c r="N14" s="9"/>
    </row>
    <row r="15" spans="1:16" ht="51" x14ac:dyDescent="0.25">
      <c r="A15" s="4">
        <v>15</v>
      </c>
      <c r="B15" s="9"/>
      <c r="C15" s="10"/>
      <c r="E15" s="11" t="s">
        <v>14</v>
      </c>
      <c r="F15" s="11" t="s">
        <v>15</v>
      </c>
      <c r="G15" s="11" t="s">
        <v>16</v>
      </c>
      <c r="H15" s="11" t="s">
        <v>17</v>
      </c>
      <c r="I15" s="11" t="s">
        <v>18</v>
      </c>
      <c r="J15" s="11" t="s">
        <v>19</v>
      </c>
      <c r="K15" s="11" t="s">
        <v>20</v>
      </c>
      <c r="L15" s="12" t="s">
        <v>21</v>
      </c>
      <c r="M15" s="13"/>
      <c r="N15" s="9"/>
    </row>
    <row r="16" spans="1:16" x14ac:dyDescent="0.25">
      <c r="A16" s="4">
        <v>16</v>
      </c>
      <c r="B16" s="9"/>
      <c r="C16" s="10"/>
      <c r="D16" s="14" t="s">
        <v>22</v>
      </c>
      <c r="E16" s="15"/>
      <c r="F16" s="15"/>
      <c r="G16" s="15"/>
      <c r="H16" s="15"/>
      <c r="I16" s="15"/>
      <c r="J16" s="15"/>
      <c r="K16" s="15"/>
      <c r="L16" s="15"/>
      <c r="M16" s="16"/>
      <c r="N16" s="9"/>
    </row>
    <row r="17" spans="1:14" ht="8.4499999999999993" customHeight="1" x14ac:dyDescent="0.25">
      <c r="A17" s="4">
        <v>17</v>
      </c>
      <c r="B17" s="9"/>
      <c r="C17" s="159"/>
      <c r="D17" s="160"/>
      <c r="E17" s="160"/>
      <c r="F17" s="160"/>
      <c r="G17" s="160"/>
      <c r="H17" s="160"/>
      <c r="I17" s="160"/>
      <c r="J17" s="160"/>
      <c r="K17" s="160"/>
      <c r="L17" s="160"/>
      <c r="M17" s="161"/>
      <c r="N17" s="9"/>
    </row>
    <row r="18" spans="1:14" ht="16.5" customHeight="1" x14ac:dyDescent="0.25">
      <c r="A18" s="4">
        <v>18</v>
      </c>
      <c r="B18" s="9"/>
      <c r="C18" s="10"/>
      <c r="E18" s="162" t="s">
        <v>23</v>
      </c>
      <c r="F18" s="162"/>
      <c r="G18" s="17"/>
      <c r="H18" s="18"/>
      <c r="I18" s="18"/>
      <c r="J18" s="18"/>
      <c r="K18" s="163" t="s">
        <v>24</v>
      </c>
      <c r="L18" s="163"/>
      <c r="M18" s="19"/>
      <c r="N18" s="9"/>
    </row>
    <row r="19" spans="1:14" ht="15.95" customHeight="1" x14ac:dyDescent="0.25">
      <c r="A19" s="4">
        <v>19</v>
      </c>
      <c r="B19" s="9"/>
      <c r="C19" s="10"/>
      <c r="D19" s="20" t="s">
        <v>25</v>
      </c>
      <c r="E19" s="174"/>
      <c r="F19" s="175"/>
      <c r="G19" s="21"/>
      <c r="H19" s="177" t="s">
        <v>26</v>
      </c>
      <c r="I19" s="177"/>
      <c r="J19" s="177"/>
      <c r="K19" s="178"/>
      <c r="L19" s="178"/>
      <c r="M19" s="19"/>
      <c r="N19" s="9"/>
    </row>
    <row r="20" spans="1:14" ht="16.5" customHeight="1" x14ac:dyDescent="0.25">
      <c r="A20" s="4">
        <v>20</v>
      </c>
      <c r="B20" s="9"/>
      <c r="C20" s="10"/>
      <c r="D20" s="22" t="s">
        <v>27</v>
      </c>
      <c r="E20" s="174"/>
      <c r="F20" s="175"/>
      <c r="G20" s="21"/>
      <c r="H20" s="177" t="s">
        <v>28</v>
      </c>
      <c r="I20" s="177"/>
      <c r="J20" s="177"/>
      <c r="K20" s="178"/>
      <c r="L20" s="178"/>
      <c r="M20" s="19"/>
      <c r="N20" s="9"/>
    </row>
    <row r="21" spans="1:14" ht="25.5" customHeight="1" x14ac:dyDescent="0.25">
      <c r="A21" s="4">
        <v>21</v>
      </c>
      <c r="B21" s="9"/>
      <c r="C21" s="10"/>
      <c r="D21" s="22" t="s">
        <v>29</v>
      </c>
      <c r="E21" s="174"/>
      <c r="F21" s="175"/>
      <c r="G21" s="21"/>
      <c r="H21" s="21"/>
      <c r="I21" s="21"/>
      <c r="J21" s="21"/>
      <c r="K21" s="21"/>
      <c r="L21" s="23"/>
      <c r="M21" s="19"/>
      <c r="N21" s="9"/>
    </row>
    <row r="22" spans="1:14" x14ac:dyDescent="0.25">
      <c r="A22" s="4">
        <v>22</v>
      </c>
      <c r="B22" s="9"/>
      <c r="C22" s="10"/>
      <c r="D22" s="22" t="s">
        <v>30</v>
      </c>
      <c r="E22" s="174"/>
      <c r="F22" s="175"/>
      <c r="G22" s="21"/>
      <c r="H22" s="21"/>
      <c r="I22" s="21"/>
      <c r="J22" s="21"/>
      <c r="K22" s="21"/>
      <c r="L22" s="23"/>
      <c r="M22" s="19"/>
      <c r="N22" s="9"/>
    </row>
    <row r="23" spans="1:14" x14ac:dyDescent="0.25">
      <c r="A23" s="4">
        <v>23</v>
      </c>
      <c r="B23" s="9"/>
      <c r="C23" s="10"/>
      <c r="D23" s="24" t="s">
        <v>31</v>
      </c>
      <c r="E23" s="174"/>
      <c r="F23" s="175"/>
      <c r="G23" s="21"/>
      <c r="H23" s="21"/>
      <c r="I23" s="21"/>
      <c r="J23" s="21"/>
      <c r="K23" s="21"/>
      <c r="L23" s="23"/>
      <c r="M23" s="19"/>
      <c r="N23" s="9"/>
    </row>
    <row r="24" spans="1:14" ht="9" customHeight="1" thickBot="1" x14ac:dyDescent="0.3">
      <c r="A24" s="4">
        <v>24</v>
      </c>
      <c r="B24" s="9"/>
      <c r="C24" s="155"/>
      <c r="D24" s="156"/>
      <c r="E24" s="156"/>
      <c r="F24" s="156"/>
      <c r="G24" s="156"/>
      <c r="H24" s="156"/>
      <c r="I24" s="156"/>
      <c r="J24" s="156"/>
      <c r="K24" s="156"/>
      <c r="L24" s="156"/>
      <c r="M24" s="157"/>
      <c r="N24" s="9"/>
    </row>
    <row r="25" spans="1:14" ht="18.75" x14ac:dyDescent="0.25">
      <c r="A25" s="4">
        <v>25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</row>
    <row r="26" spans="1:14" ht="15.95" customHeight="1" x14ac:dyDescent="0.25">
      <c r="A26" s="4">
        <v>26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</row>
    <row r="27" spans="1:14" ht="30" customHeight="1" thickBot="1" x14ac:dyDescent="0.3">
      <c r="A27" s="4">
        <v>27</v>
      </c>
      <c r="B27" s="148" t="s">
        <v>32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4" ht="27.95" customHeight="1" x14ac:dyDescent="0.25">
      <c r="A28" s="4">
        <v>28</v>
      </c>
      <c r="B28" s="9"/>
      <c r="C28" s="149" t="s">
        <v>33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1"/>
      <c r="N28" s="9"/>
    </row>
    <row r="29" spans="1:14" x14ac:dyDescent="0.25">
      <c r="A29" s="4">
        <v>29</v>
      </c>
      <c r="B29" s="9"/>
      <c r="C29" s="26"/>
      <c r="D29" s="27" t="s">
        <v>33</v>
      </c>
      <c r="E29" s="183" t="s">
        <v>34</v>
      </c>
      <c r="F29" s="184"/>
      <c r="G29" s="183" t="s">
        <v>35</v>
      </c>
      <c r="H29" s="184"/>
      <c r="I29" s="183" t="s">
        <v>36</v>
      </c>
      <c r="J29" s="185"/>
      <c r="K29" s="21"/>
      <c r="L29" s="21"/>
      <c r="M29" s="19"/>
      <c r="N29" s="9"/>
    </row>
    <row r="30" spans="1:14" x14ac:dyDescent="0.25">
      <c r="A30" s="4">
        <v>30</v>
      </c>
      <c r="B30" s="9"/>
      <c r="C30" s="26"/>
      <c r="D30" s="28" t="s">
        <v>37</v>
      </c>
      <c r="E30" s="179"/>
      <c r="F30" s="180"/>
      <c r="G30" s="179"/>
      <c r="H30" s="180"/>
      <c r="I30" s="181" t="s">
        <v>38</v>
      </c>
      <c r="J30" s="182"/>
      <c r="K30" s="21"/>
      <c r="L30" s="21"/>
      <c r="M30" s="19"/>
      <c r="N30" s="9"/>
    </row>
    <row r="31" spans="1:14" ht="14.45" customHeight="1" x14ac:dyDescent="0.25">
      <c r="A31" s="4">
        <v>31</v>
      </c>
      <c r="B31" s="9"/>
      <c r="C31" s="26"/>
      <c r="D31" s="28" t="s">
        <v>39</v>
      </c>
      <c r="E31" s="179"/>
      <c r="F31" s="180"/>
      <c r="G31" s="179"/>
      <c r="H31" s="180"/>
      <c r="I31" s="181" t="s">
        <v>38</v>
      </c>
      <c r="J31" s="182"/>
      <c r="K31" s="21"/>
      <c r="L31" s="21"/>
      <c r="M31" s="19"/>
      <c r="N31" s="9"/>
    </row>
    <row r="32" spans="1:14" x14ac:dyDescent="0.25">
      <c r="A32" s="4">
        <v>32</v>
      </c>
      <c r="B32" s="9"/>
      <c r="C32" s="26"/>
      <c r="D32" s="28" t="s">
        <v>40</v>
      </c>
      <c r="E32" s="179"/>
      <c r="F32" s="180"/>
      <c r="G32" s="179"/>
      <c r="H32" s="180"/>
      <c r="I32" s="181" t="s">
        <v>38</v>
      </c>
      <c r="J32" s="182"/>
      <c r="K32" s="21"/>
      <c r="L32" s="21"/>
      <c r="M32" s="19"/>
      <c r="N32" s="9"/>
    </row>
    <row r="33" spans="1:14" x14ac:dyDescent="0.25">
      <c r="A33" s="4">
        <v>33</v>
      </c>
      <c r="B33" s="9"/>
      <c r="C33" s="26"/>
      <c r="D33" s="29" t="s">
        <v>41</v>
      </c>
      <c r="E33" s="179"/>
      <c r="F33" s="180"/>
      <c r="G33" s="179"/>
      <c r="H33" s="180"/>
      <c r="I33" s="181" t="s">
        <v>38</v>
      </c>
      <c r="J33" s="182"/>
      <c r="L33" s="21"/>
      <c r="M33" s="19"/>
      <c r="N33" s="9"/>
    </row>
    <row r="34" spans="1:14" x14ac:dyDescent="0.25">
      <c r="A34" s="4">
        <v>34</v>
      </c>
      <c r="B34" s="9"/>
      <c r="C34" s="26"/>
      <c r="D34" s="30" t="s">
        <v>42</v>
      </c>
      <c r="E34" s="193"/>
      <c r="F34" s="194"/>
      <c r="G34" s="193"/>
      <c r="H34" s="194"/>
      <c r="I34" s="195"/>
      <c r="J34" s="196"/>
      <c r="L34" s="21"/>
      <c r="M34" s="19"/>
      <c r="N34" s="9"/>
    </row>
    <row r="35" spans="1:14" ht="9" customHeight="1" x14ac:dyDescent="0.25">
      <c r="A35" s="4">
        <v>35</v>
      </c>
      <c r="B35" s="9"/>
      <c r="C35" s="186"/>
      <c r="D35" s="187"/>
      <c r="E35" s="187"/>
      <c r="F35" s="187"/>
      <c r="G35" s="187"/>
      <c r="H35" s="187"/>
      <c r="I35" s="187"/>
      <c r="J35" s="187"/>
      <c r="K35" s="187"/>
      <c r="L35" s="187"/>
      <c r="M35" s="188"/>
      <c r="N35" s="9"/>
    </row>
    <row r="36" spans="1:14" x14ac:dyDescent="0.25">
      <c r="A36" s="4">
        <v>36</v>
      </c>
      <c r="B36" s="9"/>
      <c r="C36" s="26"/>
      <c r="D36" s="31" t="s">
        <v>43</v>
      </c>
      <c r="E36" s="189" t="s">
        <v>44</v>
      </c>
      <c r="F36" s="190"/>
      <c r="G36" s="189" t="s">
        <v>45</v>
      </c>
      <c r="H36" s="190"/>
      <c r="I36" s="21"/>
      <c r="J36" s="21"/>
      <c r="K36" s="34"/>
      <c r="M36" s="19"/>
      <c r="N36" s="9"/>
    </row>
    <row r="37" spans="1:14" x14ac:dyDescent="0.25">
      <c r="A37" s="4">
        <v>37</v>
      </c>
      <c r="B37" s="9"/>
      <c r="C37" s="26"/>
      <c r="D37" s="22" t="s">
        <v>46</v>
      </c>
      <c r="E37" s="179"/>
      <c r="F37" s="180"/>
      <c r="G37" s="191" t="str">
        <f>IF(_xlfn.SINGLE(CRRAEHACTI_HPRESICONFREAANN0)="","-",IFERROR(_xlfn.SINGLE(CRRAEHACTI_HPRESICONFREAANN0)/_xlfn.SINGLE(CRRAEHACTI_HPRESINBREREAANN0),0))</f>
        <v>-</v>
      </c>
      <c r="H37" s="192"/>
      <c r="I37" s="21"/>
      <c r="J37" s="21"/>
      <c r="K37" s="34"/>
      <c r="M37" s="19"/>
      <c r="N37" s="9"/>
    </row>
    <row r="38" spans="1:14" x14ac:dyDescent="0.25">
      <c r="A38" s="4">
        <v>38</v>
      </c>
      <c r="B38" s="9"/>
      <c r="C38" s="26"/>
      <c r="D38" s="22" t="s">
        <v>47</v>
      </c>
      <c r="E38" s="179"/>
      <c r="F38" s="180"/>
      <c r="G38" s="191" t="str">
        <f>IF(_xlfn.SINGLE(CRRAEHACTI_HPRESIDANTREAANN0)="","-",IFERROR(_xlfn.SINGLE(CRRAEHACTI_HPRESIDANTREAANN0)/_xlfn.SINGLE(CRRAEHACTI_HPRESINBREREAANN0),0))</f>
        <v>-</v>
      </c>
      <c r="H38" s="192"/>
      <c r="I38" s="21"/>
      <c r="J38" s="21"/>
      <c r="K38" s="34"/>
      <c r="M38" s="19"/>
      <c r="N38" s="9"/>
    </row>
    <row r="39" spans="1:14" x14ac:dyDescent="0.25">
      <c r="A39" s="4">
        <v>39</v>
      </c>
      <c r="B39" s="9"/>
      <c r="C39" s="26"/>
      <c r="D39" s="22" t="s">
        <v>48</v>
      </c>
      <c r="E39" s="179"/>
      <c r="F39" s="180"/>
      <c r="G39" s="191" t="str">
        <f>IF(_xlfn.SINGLE(CRRAEHACTI_HPRESISTUTREAANN0)="","-",IFERROR(_xlfn.SINGLE(CRRAEHACTI_HPRESISTUTREAANN0)/_xlfn.SINGLE(CRRAEHACTI_HPRESINBREREAANN0),0))</f>
        <v>-</v>
      </c>
      <c r="H39" s="192"/>
      <c r="I39" s="21"/>
      <c r="J39" s="21"/>
      <c r="K39" s="34"/>
      <c r="M39" s="19"/>
      <c r="N39" s="9"/>
    </row>
    <row r="40" spans="1:14" x14ac:dyDescent="0.25">
      <c r="A40" s="4">
        <v>40</v>
      </c>
      <c r="B40" s="9"/>
      <c r="C40" s="26"/>
      <c r="D40" s="22" t="s">
        <v>49</v>
      </c>
      <c r="E40" s="179"/>
      <c r="F40" s="180"/>
      <c r="G40" s="191" t="str">
        <f>IF(_xlfn.SINGLE(CRRAEHACTI_HPRESISCURREAANN0)="","-",IFERROR(_xlfn.SINGLE(CRRAEHACTI_HPRESISCURREAANN0)/_xlfn.SINGLE(CRRAEHACTI_HPRESINBREREAANN0),0))</f>
        <v>-</v>
      </c>
      <c r="H40" s="192"/>
      <c r="I40" s="21"/>
      <c r="J40" s="21"/>
      <c r="K40" s="34"/>
      <c r="M40" s="19"/>
      <c r="N40" s="9"/>
    </row>
    <row r="41" spans="1:14" x14ac:dyDescent="0.25">
      <c r="A41" s="4">
        <v>41</v>
      </c>
      <c r="B41" s="9"/>
      <c r="C41" s="26"/>
      <c r="D41" s="22" t="s">
        <v>50</v>
      </c>
      <c r="E41" s="179"/>
      <c r="F41" s="180"/>
      <c r="G41" s="191" t="str">
        <f>IF(_xlfn.SINGLE(CRRAEHACTI_HPRESISHAFREAANN0)="","-",IFERROR(_xlfn.SINGLE(CRRAEHACTI_HPRESISHAFREAANN0)/_xlfn.SINGLE(CRRAEHACTI_HPRESINBREREAANN0),0))</f>
        <v>-</v>
      </c>
      <c r="H41" s="192"/>
      <c r="I41" s="21"/>
      <c r="J41" s="21"/>
      <c r="K41" s="34"/>
      <c r="M41" s="19"/>
      <c r="N41" s="9"/>
    </row>
    <row r="42" spans="1:14" x14ac:dyDescent="0.25">
      <c r="A42" s="4">
        <v>42</v>
      </c>
      <c r="B42" s="9"/>
      <c r="C42" s="26"/>
      <c r="D42" s="22" t="s">
        <v>51</v>
      </c>
      <c r="E42" s="179"/>
      <c r="F42" s="180"/>
      <c r="G42" s="191" t="str">
        <f>IF(_xlfn.SINGLE(CRRAEHACTI_HPRESISJUSREAANN0)="","-",IFERROR(_xlfn.SINGLE(CRRAEHACTI_HPRESISJUSREAANN0)/_xlfn.SINGLE(CRRAEHACTI_HPRESINBREREAANN0),0))</f>
        <v>-</v>
      </c>
      <c r="H42" s="192"/>
      <c r="I42" s="21"/>
      <c r="J42" s="21"/>
      <c r="K42" s="34"/>
      <c r="M42" s="19"/>
      <c r="N42" s="9"/>
    </row>
    <row r="43" spans="1:14" x14ac:dyDescent="0.25">
      <c r="A43" s="4">
        <v>43</v>
      </c>
      <c r="B43" s="9"/>
      <c r="C43" s="26"/>
      <c r="D43" s="24" t="s">
        <v>52</v>
      </c>
      <c r="E43" s="179"/>
      <c r="F43" s="180"/>
      <c r="G43" s="191" t="str">
        <f>IF(_xlfn.SINGLE(CRRAEHACTI_HPRESISAUTREAANN0)="","-",IFERROR(_xlfn.SINGLE(CRRAEHACTI_HPRESISAUTREAANN0)/_xlfn.SINGLE(CRRAEHACTI_HPRESINBREREAANN0),0))</f>
        <v>-</v>
      </c>
      <c r="H43" s="192"/>
      <c r="I43" s="21"/>
      <c r="J43" s="21"/>
      <c r="K43" s="34"/>
      <c r="M43" s="19"/>
      <c r="N43" s="9"/>
    </row>
    <row r="44" spans="1:14" ht="9" customHeight="1" thickBot="1" x14ac:dyDescent="0.3">
      <c r="A44" s="4">
        <v>44</v>
      </c>
      <c r="B44" s="9"/>
      <c r="C44" s="197"/>
      <c r="D44" s="198"/>
      <c r="E44" s="198"/>
      <c r="F44" s="198"/>
      <c r="G44" s="198"/>
      <c r="H44" s="198"/>
      <c r="I44" s="198"/>
      <c r="J44" s="198"/>
      <c r="K44" s="198"/>
      <c r="L44" s="198"/>
      <c r="M44" s="199"/>
      <c r="N44" s="9"/>
    </row>
    <row r="45" spans="1:14" ht="15.95" customHeight="1" thickBot="1" x14ac:dyDescent="0.3">
      <c r="A45" s="4">
        <v>45</v>
      </c>
      <c r="B45" s="9"/>
      <c r="C45" s="25"/>
      <c r="D45" s="176"/>
      <c r="E45" s="176"/>
      <c r="F45" s="176"/>
      <c r="G45" s="176"/>
      <c r="H45" s="176"/>
      <c r="I45" s="176"/>
      <c r="J45" s="176"/>
      <c r="K45" s="176"/>
      <c r="L45" s="176"/>
      <c r="M45" s="25"/>
      <c r="N45" s="9"/>
    </row>
    <row r="46" spans="1:14" ht="27.95" customHeight="1" x14ac:dyDescent="0.25">
      <c r="A46" s="4">
        <v>46</v>
      </c>
      <c r="B46" s="9"/>
      <c r="C46" s="149" t="s">
        <v>53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1"/>
      <c r="N46" s="9"/>
    </row>
    <row r="47" spans="1:14" x14ac:dyDescent="0.25">
      <c r="A47" s="4">
        <v>47</v>
      </c>
      <c r="B47" s="9"/>
      <c r="C47" s="36"/>
      <c r="E47" s="189" t="s">
        <v>34</v>
      </c>
      <c r="F47" s="190"/>
      <c r="G47" s="189" t="s">
        <v>35</v>
      </c>
      <c r="H47" s="190"/>
      <c r="I47" s="189" t="s">
        <v>36</v>
      </c>
      <c r="J47" s="203"/>
      <c r="K47" s="204"/>
      <c r="L47" s="176"/>
      <c r="M47" s="37"/>
      <c r="N47" s="9"/>
    </row>
    <row r="48" spans="1:14" x14ac:dyDescent="0.25">
      <c r="A48" s="4">
        <v>48</v>
      </c>
      <c r="B48" s="9"/>
      <c r="C48" s="36"/>
      <c r="E48" s="11" t="s">
        <v>24</v>
      </c>
      <c r="F48" s="11" t="s">
        <v>45</v>
      </c>
      <c r="G48" s="11" t="s">
        <v>24</v>
      </c>
      <c r="H48" s="11" t="s">
        <v>45</v>
      </c>
      <c r="I48" s="11" t="s">
        <v>24</v>
      </c>
      <c r="J48" s="32" t="s">
        <v>45</v>
      </c>
      <c r="K48" s="204"/>
      <c r="L48" s="176"/>
      <c r="M48" s="37"/>
      <c r="N48" s="9"/>
    </row>
    <row r="49" spans="1:14" x14ac:dyDescent="0.25">
      <c r="A49" s="4">
        <v>49</v>
      </c>
      <c r="B49" s="9"/>
      <c r="C49" s="36"/>
      <c r="D49" s="38" t="s">
        <v>54</v>
      </c>
      <c r="E49" s="15"/>
      <c r="F49" s="39" t="str">
        <f t="shared" ref="F49:F54" si="0">IF(E49="","-",IFERROR(E49/_xlfn.SINGLE(CRRAEHACTIFHPRESINBREREAANN0),0))</f>
        <v>-</v>
      </c>
      <c r="G49" s="15"/>
      <c r="H49" s="39" t="str">
        <f t="shared" ref="H49:H54" si="1">IF(G49="","-",IFERROR(G49/_xlfn.SINGLE(CRRAEHACTIHHPRESINBREREAANN0),0))</f>
        <v>-</v>
      </c>
      <c r="I49" s="40">
        <f t="shared" ref="I49:I54" si="2">E49+G49</f>
        <v>0</v>
      </c>
      <c r="J49" s="35" t="str">
        <f t="shared" ref="J49:J54" si="3">IF(AND(E49="",G49=""),"-",IFERROR(I49/_xlfn.SINGLE(CRRAEHACTI_HPRESINBREREAANN0),0))</f>
        <v>-</v>
      </c>
      <c r="K49" s="204"/>
      <c r="L49" s="176"/>
      <c r="M49" s="37"/>
      <c r="N49" s="9"/>
    </row>
    <row r="50" spans="1:14" x14ac:dyDescent="0.25">
      <c r="A50" s="4">
        <v>50</v>
      </c>
      <c r="B50" s="9"/>
      <c r="C50" s="36"/>
      <c r="D50" s="38" t="s">
        <v>55</v>
      </c>
      <c r="E50" s="15"/>
      <c r="F50" s="39" t="str">
        <f t="shared" si="0"/>
        <v>-</v>
      </c>
      <c r="G50" s="15"/>
      <c r="H50" s="39" t="str">
        <f t="shared" si="1"/>
        <v>-</v>
      </c>
      <c r="I50" s="40">
        <f t="shared" si="2"/>
        <v>0</v>
      </c>
      <c r="J50" s="35" t="str">
        <f>IF(AND(E50="",G50=""),"-",IFERROR(I50/_xlfn.SINGLE(CRRAEHACTI_HPRESINBREREAANN0),0))</f>
        <v>-</v>
      </c>
      <c r="K50" s="204"/>
      <c r="L50" s="176"/>
      <c r="M50" s="37"/>
      <c r="N50" s="9"/>
    </row>
    <row r="51" spans="1:14" x14ac:dyDescent="0.25">
      <c r="A51" s="4">
        <v>51</v>
      </c>
      <c r="B51" s="9"/>
      <c r="C51" s="36"/>
      <c r="D51" s="38" t="s">
        <v>56</v>
      </c>
      <c r="E51" s="15"/>
      <c r="F51" s="39" t="str">
        <f t="shared" si="0"/>
        <v>-</v>
      </c>
      <c r="G51" s="15"/>
      <c r="H51" s="39" t="str">
        <f t="shared" si="1"/>
        <v>-</v>
      </c>
      <c r="I51" s="40">
        <f t="shared" si="2"/>
        <v>0</v>
      </c>
      <c r="J51" s="35" t="str">
        <f t="shared" si="3"/>
        <v>-</v>
      </c>
      <c r="K51" s="204"/>
      <c r="L51" s="176"/>
      <c r="M51" s="37"/>
      <c r="N51" s="9"/>
    </row>
    <row r="52" spans="1:14" x14ac:dyDescent="0.25">
      <c r="A52" s="4">
        <v>52</v>
      </c>
      <c r="B52" s="9"/>
      <c r="C52" s="36"/>
      <c r="D52" s="38" t="s">
        <v>57</v>
      </c>
      <c r="E52" s="15"/>
      <c r="F52" s="39" t="str">
        <f t="shared" si="0"/>
        <v>-</v>
      </c>
      <c r="G52" s="15"/>
      <c r="H52" s="39" t="str">
        <f t="shared" si="1"/>
        <v>-</v>
      </c>
      <c r="I52" s="40">
        <f t="shared" si="2"/>
        <v>0</v>
      </c>
      <c r="J52" s="35" t="str">
        <f t="shared" si="3"/>
        <v>-</v>
      </c>
      <c r="K52" s="204"/>
      <c r="L52" s="176"/>
      <c r="M52" s="37"/>
      <c r="N52" s="9"/>
    </row>
    <row r="53" spans="1:14" x14ac:dyDescent="0.25">
      <c r="A53" s="4">
        <v>53</v>
      </c>
      <c r="B53" s="9"/>
      <c r="C53" s="36"/>
      <c r="D53" s="38" t="s">
        <v>58</v>
      </c>
      <c r="E53" s="15"/>
      <c r="F53" s="39" t="str">
        <f t="shared" si="0"/>
        <v>-</v>
      </c>
      <c r="G53" s="15"/>
      <c r="H53" s="39" t="str">
        <f t="shared" si="1"/>
        <v>-</v>
      </c>
      <c r="I53" s="40">
        <f t="shared" si="2"/>
        <v>0</v>
      </c>
      <c r="J53" s="35" t="str">
        <f t="shared" si="3"/>
        <v>-</v>
      </c>
      <c r="K53" s="204"/>
      <c r="L53" s="176"/>
      <c r="M53" s="37"/>
      <c r="N53" s="9"/>
    </row>
    <row r="54" spans="1:14" x14ac:dyDescent="0.25">
      <c r="A54" s="4">
        <v>54</v>
      </c>
      <c r="B54" s="9"/>
      <c r="C54" s="36"/>
      <c r="D54" s="38" t="s">
        <v>59</v>
      </c>
      <c r="E54" s="15"/>
      <c r="F54" s="39" t="str">
        <f t="shared" si="0"/>
        <v>-</v>
      </c>
      <c r="G54" s="15"/>
      <c r="H54" s="39" t="str">
        <f t="shared" si="1"/>
        <v>-</v>
      </c>
      <c r="I54" s="40">
        <f t="shared" si="2"/>
        <v>0</v>
      </c>
      <c r="J54" s="35" t="str">
        <f t="shared" si="3"/>
        <v>-</v>
      </c>
      <c r="K54" s="204"/>
      <c r="L54" s="176"/>
      <c r="M54" s="37"/>
      <c r="N54" s="9"/>
    </row>
    <row r="55" spans="1:14" ht="9" customHeight="1" thickBot="1" x14ac:dyDescent="0.3">
      <c r="A55" s="4">
        <v>55</v>
      </c>
      <c r="B55" s="9"/>
      <c r="C55" s="197"/>
      <c r="D55" s="198"/>
      <c r="E55" s="198"/>
      <c r="F55" s="198"/>
      <c r="G55" s="198"/>
      <c r="H55" s="198"/>
      <c r="I55" s="198"/>
      <c r="J55" s="198"/>
      <c r="K55" s="198"/>
      <c r="L55" s="198"/>
      <c r="M55" s="199"/>
      <c r="N55" s="9"/>
    </row>
    <row r="56" spans="1:14" ht="15.95" customHeight="1" thickBot="1" x14ac:dyDescent="0.3">
      <c r="A56" s="4">
        <v>56</v>
      </c>
      <c r="B56" s="9"/>
      <c r="C56" s="25"/>
      <c r="D56" s="176"/>
      <c r="E56" s="176"/>
      <c r="F56" s="176"/>
      <c r="G56" s="176"/>
      <c r="H56" s="176"/>
      <c r="I56" s="176"/>
      <c r="J56" s="176"/>
      <c r="K56" s="176"/>
      <c r="L56" s="176"/>
      <c r="M56" s="25"/>
      <c r="N56" s="9"/>
    </row>
    <row r="57" spans="1:14" ht="27.95" customHeight="1" x14ac:dyDescent="0.25">
      <c r="A57" s="4">
        <v>57</v>
      </c>
      <c r="B57" s="9"/>
      <c r="C57" s="149" t="s">
        <v>60</v>
      </c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9"/>
    </row>
    <row r="58" spans="1:14" ht="16.5" customHeight="1" x14ac:dyDescent="0.25">
      <c r="A58" s="4">
        <v>58</v>
      </c>
      <c r="B58" s="9"/>
      <c r="C58" s="26"/>
      <c r="D58" s="41"/>
      <c r="E58" s="200" t="s">
        <v>61</v>
      </c>
      <c r="F58" s="201"/>
      <c r="G58" s="201"/>
      <c r="H58" s="201"/>
      <c r="I58" s="201"/>
      <c r="J58" s="202"/>
      <c r="K58" s="42"/>
      <c r="M58" s="19"/>
      <c r="N58" s="9"/>
    </row>
    <row r="59" spans="1:14" x14ac:dyDescent="0.25">
      <c r="A59" s="4">
        <v>59</v>
      </c>
      <c r="B59" s="9"/>
      <c r="C59" s="26"/>
      <c r="D59" s="41"/>
      <c r="E59" s="189" t="s">
        <v>34</v>
      </c>
      <c r="F59" s="190"/>
      <c r="G59" s="189" t="s">
        <v>35</v>
      </c>
      <c r="H59" s="190"/>
      <c r="I59" s="189" t="s">
        <v>36</v>
      </c>
      <c r="J59" s="190"/>
      <c r="K59" s="34"/>
      <c r="M59" s="19"/>
      <c r="N59" s="9"/>
    </row>
    <row r="60" spans="1:14" x14ac:dyDescent="0.25">
      <c r="A60" s="4">
        <v>60</v>
      </c>
      <c r="B60" s="9"/>
      <c r="C60" s="26"/>
      <c r="D60" s="43"/>
      <c r="E60" s="33" t="s">
        <v>24</v>
      </c>
      <c r="F60" s="11" t="s">
        <v>45</v>
      </c>
      <c r="G60" s="11" t="s">
        <v>24</v>
      </c>
      <c r="H60" s="11" t="s">
        <v>45</v>
      </c>
      <c r="I60" s="11" t="s">
        <v>24</v>
      </c>
      <c r="J60" s="11" t="s">
        <v>45</v>
      </c>
      <c r="K60" s="34"/>
      <c r="M60" s="19"/>
      <c r="N60" s="9"/>
    </row>
    <row r="61" spans="1:14" x14ac:dyDescent="0.25">
      <c r="A61" s="4">
        <v>61</v>
      </c>
      <c r="B61" s="9"/>
      <c r="C61" s="44"/>
      <c r="D61" s="45" t="s">
        <v>62</v>
      </c>
      <c r="E61" s="46"/>
      <c r="F61" s="47" t="str">
        <f t="shared" ref="F61:F66" si="4">IF(E61="","-",IFERROR(E61/_xlfn.SINGLE(CRRAEHACTIFHPRESINBREREAANN0),0))</f>
        <v>-</v>
      </c>
      <c r="G61" s="46"/>
      <c r="H61" s="48" t="str">
        <f t="shared" ref="H61:H66" si="5">IF(G61="","-",IFERROR(G61/_xlfn.SINGLE(CRRAEHACTIHHPRESINBREREAANN0),0))</f>
        <v>-</v>
      </c>
      <c r="I61" s="46"/>
      <c r="J61" s="48" t="str">
        <f t="shared" ref="J61:J66" si="6">IF(AND(E61="",G61=""),"-",IFERROR(I61/_xlfn.SINGLE(CRRAEHACTI_HPRESINBREREAANN0),0))</f>
        <v>-</v>
      </c>
      <c r="K61" s="49"/>
      <c r="L61" s="50"/>
      <c r="M61" s="51"/>
      <c r="N61" s="9"/>
    </row>
    <row r="62" spans="1:14" x14ac:dyDescent="0.25">
      <c r="A62" s="4">
        <v>62</v>
      </c>
      <c r="B62" s="9"/>
      <c r="C62" s="44"/>
      <c r="D62" s="45" t="s">
        <v>63</v>
      </c>
      <c r="E62" s="46"/>
      <c r="F62" s="47" t="str">
        <f t="shared" si="4"/>
        <v>-</v>
      </c>
      <c r="G62" s="46"/>
      <c r="H62" s="48" t="str">
        <f t="shared" si="5"/>
        <v>-</v>
      </c>
      <c r="I62" s="46"/>
      <c r="J62" s="48" t="str">
        <f t="shared" si="6"/>
        <v>-</v>
      </c>
      <c r="K62" s="49"/>
      <c r="L62" s="50"/>
      <c r="M62" s="51"/>
      <c r="N62" s="9"/>
    </row>
    <row r="63" spans="1:14" x14ac:dyDescent="0.25">
      <c r="A63" s="4">
        <v>63</v>
      </c>
      <c r="B63" s="9"/>
      <c r="C63" s="44"/>
      <c r="D63" s="45" t="s">
        <v>64</v>
      </c>
      <c r="E63" s="46"/>
      <c r="F63" s="47" t="str">
        <f t="shared" si="4"/>
        <v>-</v>
      </c>
      <c r="G63" s="46"/>
      <c r="H63" s="48" t="str">
        <f t="shared" si="5"/>
        <v>-</v>
      </c>
      <c r="I63" s="46"/>
      <c r="J63" s="48" t="str">
        <f t="shared" si="6"/>
        <v>-</v>
      </c>
      <c r="K63" s="49"/>
      <c r="L63" s="50"/>
      <c r="M63" s="51"/>
      <c r="N63" s="9"/>
    </row>
    <row r="64" spans="1:14" x14ac:dyDescent="0.25">
      <c r="A64" s="4">
        <v>64</v>
      </c>
      <c r="B64" s="9"/>
      <c r="C64" s="44"/>
      <c r="D64" s="45" t="s">
        <v>65</v>
      </c>
      <c r="E64" s="46"/>
      <c r="F64" s="47" t="str">
        <f t="shared" si="4"/>
        <v>-</v>
      </c>
      <c r="G64" s="46"/>
      <c r="H64" s="48" t="str">
        <f t="shared" si="5"/>
        <v>-</v>
      </c>
      <c r="I64" s="46"/>
      <c r="J64" s="48" t="str">
        <f t="shared" si="6"/>
        <v>-</v>
      </c>
      <c r="K64" s="49"/>
      <c r="L64" s="50"/>
      <c r="M64" s="51"/>
      <c r="N64" s="9"/>
    </row>
    <row r="65" spans="1:14" x14ac:dyDescent="0.25">
      <c r="A65" s="4">
        <v>65</v>
      </c>
      <c r="B65" s="9"/>
      <c r="C65" s="44"/>
      <c r="D65" s="45" t="s">
        <v>66</v>
      </c>
      <c r="E65" s="46"/>
      <c r="F65" s="47" t="str">
        <f t="shared" si="4"/>
        <v>-</v>
      </c>
      <c r="G65" s="46"/>
      <c r="H65" s="48" t="str">
        <f t="shared" si="5"/>
        <v>-</v>
      </c>
      <c r="I65" s="46"/>
      <c r="J65" s="48" t="str">
        <f t="shared" si="6"/>
        <v>-</v>
      </c>
      <c r="K65" s="49"/>
      <c r="L65" s="50"/>
      <c r="M65" s="51"/>
      <c r="N65" s="9"/>
    </row>
    <row r="66" spans="1:14" x14ac:dyDescent="0.25">
      <c r="A66" s="4">
        <v>66</v>
      </c>
      <c r="B66" s="9"/>
      <c r="C66" s="44"/>
      <c r="D66" s="45" t="s">
        <v>67</v>
      </c>
      <c r="E66" s="46"/>
      <c r="F66" s="47" t="str">
        <f t="shared" si="4"/>
        <v>-</v>
      </c>
      <c r="G66" s="46"/>
      <c r="H66" s="48" t="str">
        <f t="shared" si="5"/>
        <v>-</v>
      </c>
      <c r="I66" s="46"/>
      <c r="J66" s="48" t="str">
        <f t="shared" si="6"/>
        <v>-</v>
      </c>
      <c r="K66" s="49"/>
      <c r="L66" s="50"/>
      <c r="M66" s="51"/>
      <c r="N66" s="9"/>
    </row>
    <row r="67" spans="1:14" ht="9" customHeight="1" x14ac:dyDescent="0.25">
      <c r="A67" s="4">
        <v>67</v>
      </c>
      <c r="B67" s="9"/>
      <c r="C67" s="207"/>
      <c r="D67" s="208"/>
      <c r="E67" s="208"/>
      <c r="F67" s="208"/>
      <c r="G67" s="208"/>
      <c r="H67" s="208"/>
      <c r="I67" s="208"/>
      <c r="J67" s="208"/>
      <c r="K67" s="208"/>
      <c r="L67" s="208"/>
      <c r="M67" s="209"/>
      <c r="N67" s="9"/>
    </row>
    <row r="68" spans="1:14" x14ac:dyDescent="0.25">
      <c r="A68" s="4">
        <v>68</v>
      </c>
      <c r="B68" s="9"/>
      <c r="C68" s="44"/>
      <c r="D68" s="45" t="s">
        <v>68</v>
      </c>
      <c r="E68" s="210"/>
      <c r="F68" s="211"/>
      <c r="G68" s="52"/>
      <c r="H68" s="52"/>
      <c r="I68" s="52"/>
      <c r="J68" s="52"/>
      <c r="K68" s="49"/>
      <c r="L68" s="50"/>
      <c r="M68" s="51"/>
      <c r="N68" s="9"/>
    </row>
    <row r="69" spans="1:14" x14ac:dyDescent="0.25">
      <c r="A69" s="4">
        <v>69</v>
      </c>
      <c r="B69" s="9"/>
      <c r="C69" s="44"/>
      <c r="D69" s="45" t="s">
        <v>69</v>
      </c>
      <c r="E69" s="210"/>
      <c r="F69" s="211"/>
      <c r="G69" s="52"/>
      <c r="H69" s="52"/>
      <c r="I69" s="52"/>
      <c r="J69" s="52"/>
      <c r="K69" s="49"/>
      <c r="L69" s="50"/>
      <c r="M69" s="51"/>
      <c r="N69" s="9"/>
    </row>
    <row r="70" spans="1:14" ht="9" customHeight="1" x14ac:dyDescent="0.25">
      <c r="A70" s="4">
        <v>70</v>
      </c>
      <c r="B70" s="9"/>
      <c r="C70" s="44"/>
      <c r="D70" s="52"/>
      <c r="E70" s="52"/>
      <c r="F70" s="52"/>
      <c r="G70" s="52"/>
      <c r="H70" s="52"/>
      <c r="I70" s="52"/>
      <c r="J70" s="52"/>
      <c r="K70" s="52"/>
      <c r="L70" s="53"/>
      <c r="M70" s="51"/>
      <c r="N70" s="9"/>
    </row>
    <row r="71" spans="1:14" ht="15.95" customHeight="1" x14ac:dyDescent="0.25">
      <c r="A71" s="4">
        <v>71</v>
      </c>
      <c r="B71" s="9"/>
      <c r="C71" s="44"/>
      <c r="D71" s="50"/>
      <c r="E71" s="11" t="s">
        <v>24</v>
      </c>
      <c r="F71" s="11" t="s">
        <v>45</v>
      </c>
      <c r="G71" s="52"/>
      <c r="H71" s="52"/>
      <c r="I71" s="52"/>
      <c r="J71" s="52"/>
      <c r="K71" s="52"/>
      <c r="L71" s="54"/>
      <c r="M71" s="51"/>
      <c r="N71" s="9"/>
    </row>
    <row r="72" spans="1:14" x14ac:dyDescent="0.25">
      <c r="A72" s="4">
        <v>72</v>
      </c>
      <c r="B72" s="9"/>
      <c r="C72" s="44"/>
      <c r="D72" s="55" t="s">
        <v>70</v>
      </c>
      <c r="E72" s="56"/>
      <c r="F72" s="57"/>
      <c r="G72" s="52"/>
      <c r="H72" s="52"/>
      <c r="I72" s="52"/>
      <c r="J72" s="52"/>
      <c r="K72" s="49"/>
      <c r="L72" s="50"/>
      <c r="M72" s="51"/>
      <c r="N72" s="9"/>
    </row>
    <row r="73" spans="1:14" ht="9" customHeight="1" x14ac:dyDescent="0.25">
      <c r="A73" s="4">
        <v>73</v>
      </c>
      <c r="B73" s="9"/>
      <c r="C73" s="212"/>
      <c r="D73" s="213"/>
      <c r="E73" s="213"/>
      <c r="F73" s="213"/>
      <c r="G73" s="213"/>
      <c r="H73" s="213"/>
      <c r="I73" s="213"/>
      <c r="J73" s="213"/>
      <c r="K73" s="213"/>
      <c r="L73" s="213"/>
      <c r="M73" s="214"/>
      <c r="N73" s="9"/>
    </row>
    <row r="74" spans="1:14" x14ac:dyDescent="0.25">
      <c r="A74" s="4">
        <v>74</v>
      </c>
      <c r="B74" s="9"/>
      <c r="C74" s="44"/>
      <c r="D74" s="45" t="s">
        <v>71</v>
      </c>
      <c r="E74" s="174"/>
      <c r="F74" s="175"/>
      <c r="G74" s="52"/>
      <c r="H74" s="52"/>
      <c r="I74" s="52"/>
      <c r="J74" s="52"/>
      <c r="K74" s="52"/>
      <c r="L74" s="50"/>
      <c r="M74" s="51"/>
      <c r="N74" s="9"/>
    </row>
    <row r="75" spans="1:14" ht="9" customHeight="1" thickBot="1" x14ac:dyDescent="0.3">
      <c r="A75" s="4">
        <v>75</v>
      </c>
      <c r="B75" s="9"/>
      <c r="C75" s="215"/>
      <c r="D75" s="216"/>
      <c r="E75" s="216"/>
      <c r="F75" s="216"/>
      <c r="G75" s="216"/>
      <c r="H75" s="216"/>
      <c r="I75" s="216"/>
      <c r="J75" s="216"/>
      <c r="K75" s="216"/>
      <c r="L75" s="216"/>
      <c r="M75" s="217"/>
      <c r="N75" s="9"/>
    </row>
    <row r="76" spans="1:14" ht="18.75" x14ac:dyDescent="0.25">
      <c r="A76" s="4">
        <v>76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</row>
    <row r="77" spans="1:14" ht="15.95" customHeight="1" x14ac:dyDescent="0.25">
      <c r="A77" s="4">
        <v>77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</row>
    <row r="78" spans="1:14" ht="19.5" thickBot="1" x14ac:dyDescent="0.3">
      <c r="A78" s="4">
        <v>78</v>
      </c>
      <c r="B78" s="148" t="s">
        <v>72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</row>
    <row r="79" spans="1:14" ht="9" customHeight="1" x14ac:dyDescent="0.25">
      <c r="A79" s="4">
        <v>79</v>
      </c>
      <c r="B79" s="9"/>
      <c r="C79" s="149"/>
      <c r="D79" s="150"/>
      <c r="E79" s="150"/>
      <c r="F79" s="150"/>
      <c r="G79" s="150"/>
      <c r="H79" s="150"/>
      <c r="I79" s="150"/>
      <c r="J79" s="150"/>
      <c r="K79" s="150"/>
      <c r="L79" s="150"/>
      <c r="M79" s="151"/>
      <c r="N79" s="9"/>
    </row>
    <row r="80" spans="1:14" x14ac:dyDescent="0.25">
      <c r="A80" s="4">
        <v>80</v>
      </c>
      <c r="B80" s="9"/>
      <c r="C80" s="36"/>
      <c r="D80" s="7" t="s">
        <v>73</v>
      </c>
      <c r="E80" s="205"/>
      <c r="F80" s="206"/>
      <c r="G80" s="176"/>
      <c r="H80" s="176"/>
      <c r="I80" s="176"/>
      <c r="J80" s="176"/>
      <c r="K80" s="176"/>
      <c r="L80" s="176"/>
      <c r="M80" s="37"/>
      <c r="N80" s="9"/>
    </row>
    <row r="81" spans="1:14" ht="9" customHeight="1" thickBot="1" x14ac:dyDescent="0.3">
      <c r="A81" s="4">
        <v>81</v>
      </c>
      <c r="B81" s="9"/>
      <c r="C81" s="222"/>
      <c r="D81" s="223"/>
      <c r="E81" s="223"/>
      <c r="F81" s="223"/>
      <c r="G81" s="223"/>
      <c r="H81" s="223"/>
      <c r="I81" s="223"/>
      <c r="J81" s="223"/>
      <c r="K81" s="223"/>
      <c r="L81" s="223"/>
      <c r="M81" s="224"/>
      <c r="N81" s="9"/>
    </row>
    <row r="82" spans="1:14" ht="15.95" customHeight="1" thickBot="1" x14ac:dyDescent="0.3">
      <c r="A82" s="4">
        <v>82</v>
      </c>
      <c r="B82" s="9"/>
      <c r="C82" s="25"/>
      <c r="D82" s="176"/>
      <c r="E82" s="176"/>
      <c r="F82" s="176"/>
      <c r="G82" s="176"/>
      <c r="H82" s="176"/>
      <c r="I82" s="176"/>
      <c r="J82" s="176"/>
      <c r="K82" s="176"/>
      <c r="L82" s="176"/>
      <c r="M82" s="25"/>
      <c r="N82" s="9"/>
    </row>
    <row r="83" spans="1:14" ht="27.95" customHeight="1" x14ac:dyDescent="0.25">
      <c r="A83" s="4">
        <v>83</v>
      </c>
      <c r="B83" s="9"/>
      <c r="C83" s="149" t="s">
        <v>74</v>
      </c>
      <c r="D83" s="150"/>
      <c r="E83" s="150"/>
      <c r="F83" s="150"/>
      <c r="G83" s="150"/>
      <c r="H83" s="150"/>
      <c r="I83" s="150"/>
      <c r="J83" s="150"/>
      <c r="K83" s="150"/>
      <c r="L83" s="150"/>
      <c r="M83" s="151"/>
      <c r="N83" s="9"/>
    </row>
    <row r="84" spans="1:14" x14ac:dyDescent="0.25">
      <c r="A84" s="4">
        <v>84</v>
      </c>
      <c r="B84" s="9"/>
      <c r="C84" s="26"/>
      <c r="D84" s="58"/>
      <c r="E84" s="203" t="s">
        <v>34</v>
      </c>
      <c r="F84" s="190"/>
      <c r="G84" s="189" t="s">
        <v>35</v>
      </c>
      <c r="H84" s="190"/>
      <c r="I84" s="189" t="s">
        <v>36</v>
      </c>
      <c r="J84" s="190"/>
      <c r="K84" s="34"/>
      <c r="M84" s="19"/>
      <c r="N84" s="9"/>
    </row>
    <row r="85" spans="1:14" x14ac:dyDescent="0.25">
      <c r="A85" s="4">
        <v>85</v>
      </c>
      <c r="B85" s="9"/>
      <c r="C85" s="26"/>
      <c r="D85" s="55" t="s">
        <v>75</v>
      </c>
      <c r="E85" s="179"/>
      <c r="F85" s="180"/>
      <c r="G85" s="179"/>
      <c r="H85" s="180"/>
      <c r="I85" s="218" t="str">
        <f>IF(AND(E85="",G85=""),"-",E85+G85)</f>
        <v>-</v>
      </c>
      <c r="J85" s="219"/>
      <c r="K85" s="34"/>
      <c r="M85" s="19"/>
      <c r="N85" s="9"/>
    </row>
    <row r="86" spans="1:14" x14ac:dyDescent="0.25">
      <c r="A86" s="4">
        <v>86</v>
      </c>
      <c r="B86" s="9"/>
      <c r="C86" s="26"/>
      <c r="D86" s="55" t="s">
        <v>76</v>
      </c>
      <c r="E86" s="220"/>
      <c r="F86" s="220"/>
      <c r="G86" s="220"/>
      <c r="H86" s="220"/>
      <c r="I86" s="221" t="str">
        <f>IF(AND(I85="-",K20=""),"-",IFERROR(I85/K20,0))</f>
        <v>-</v>
      </c>
      <c r="J86" s="219"/>
      <c r="K86" s="34"/>
      <c r="M86" s="19"/>
      <c r="N86" s="9"/>
    </row>
    <row r="87" spans="1:14" ht="26.1" customHeight="1" x14ac:dyDescent="0.25">
      <c r="A87" s="4">
        <v>87</v>
      </c>
      <c r="B87" s="9"/>
      <c r="C87" s="26"/>
      <c r="D87" s="55" t="s">
        <v>77</v>
      </c>
      <c r="E87" s="179"/>
      <c r="F87" s="180"/>
      <c r="G87" s="179"/>
      <c r="H87" s="180"/>
      <c r="I87" s="218" t="str">
        <f>IF(AND(E87="",G87=""),"-",(E87*_xlfn.SINGLE(CRRAEHACTIFHPENTANNEEREAANN0)+G87*_xlfn.SINGLE(CRRAEHACTIHHPENTANNEEREAANN0))/(_xlfn.SINGLE(CRRAEHACTIFHPENTANNEEREAANN0)+_xlfn.SINGLE(CRRAEHACTIHHPENTANNEEREAANN0)))</f>
        <v>-</v>
      </c>
      <c r="J87" s="219"/>
      <c r="K87" s="34"/>
      <c r="M87" s="19"/>
      <c r="N87" s="9"/>
    </row>
    <row r="88" spans="1:14" ht="25.5" x14ac:dyDescent="0.25">
      <c r="A88" s="4">
        <v>88</v>
      </c>
      <c r="B88" s="9"/>
      <c r="C88" s="26"/>
      <c r="D88" s="55" t="s">
        <v>78</v>
      </c>
      <c r="E88" s="179"/>
      <c r="F88" s="180"/>
      <c r="G88" s="179"/>
      <c r="H88" s="180"/>
      <c r="I88" s="218" t="str">
        <f>IF(AND(E88="",G88=""),"-",E88+G88)</f>
        <v>-</v>
      </c>
      <c r="J88" s="219"/>
      <c r="K88" s="34"/>
      <c r="M88" s="19"/>
      <c r="N88" s="9"/>
    </row>
    <row r="89" spans="1:14" ht="9" customHeight="1" thickBot="1" x14ac:dyDescent="0.3">
      <c r="A89" s="4">
        <v>89</v>
      </c>
      <c r="B89" s="9"/>
      <c r="C89" s="225"/>
      <c r="D89" s="226"/>
      <c r="E89" s="226"/>
      <c r="F89" s="226"/>
      <c r="G89" s="226"/>
      <c r="H89" s="226"/>
      <c r="I89" s="226"/>
      <c r="J89" s="226"/>
      <c r="K89" s="226"/>
      <c r="L89" s="226"/>
      <c r="M89" s="227"/>
      <c r="N89" s="9"/>
    </row>
    <row r="90" spans="1:14" ht="15.95" customHeight="1" thickBot="1" x14ac:dyDescent="0.3">
      <c r="A90" s="4">
        <v>90</v>
      </c>
      <c r="B90" s="9"/>
      <c r="C90" s="25"/>
      <c r="D90" s="176"/>
      <c r="E90" s="176"/>
      <c r="F90" s="176"/>
      <c r="G90" s="176"/>
      <c r="H90" s="176"/>
      <c r="I90" s="176"/>
      <c r="J90" s="176"/>
      <c r="K90" s="176"/>
      <c r="L90" s="176"/>
      <c r="M90" s="25"/>
      <c r="N90" s="9"/>
    </row>
    <row r="91" spans="1:14" ht="27.95" customHeight="1" x14ac:dyDescent="0.25">
      <c r="A91" s="4">
        <v>91</v>
      </c>
      <c r="B91" s="9"/>
      <c r="C91" s="149" t="s">
        <v>79</v>
      </c>
      <c r="D91" s="150"/>
      <c r="E91" s="150"/>
      <c r="F91" s="150"/>
      <c r="G91" s="150"/>
      <c r="H91" s="150"/>
      <c r="I91" s="150"/>
      <c r="J91" s="150"/>
      <c r="K91" s="150"/>
      <c r="L91" s="150"/>
      <c r="M91" s="151"/>
      <c r="N91" s="9"/>
    </row>
    <row r="92" spans="1:14" x14ac:dyDescent="0.25">
      <c r="A92" s="4">
        <v>92</v>
      </c>
      <c r="B92" s="9"/>
      <c r="C92" s="26"/>
      <c r="D92" s="58"/>
      <c r="E92" s="203" t="s">
        <v>24</v>
      </c>
      <c r="F92" s="190"/>
      <c r="G92" s="189" t="s">
        <v>45</v>
      </c>
      <c r="H92" s="190"/>
      <c r="I92" s="21"/>
      <c r="J92" s="21"/>
      <c r="K92" s="34"/>
      <c r="M92" s="19"/>
      <c r="N92" s="9"/>
    </row>
    <row r="93" spans="1:14" x14ac:dyDescent="0.25">
      <c r="A93" s="4">
        <v>93</v>
      </c>
      <c r="B93" s="9"/>
      <c r="C93" s="26"/>
      <c r="D93" s="55" t="s">
        <v>80</v>
      </c>
      <c r="E93" s="179"/>
      <c r="F93" s="180"/>
      <c r="G93" s="191" t="str">
        <f t="shared" ref="G93:G98" si="7">IF(E93="","-",IFERROR(E93/I$85,0))</f>
        <v>-</v>
      </c>
      <c r="H93" s="192"/>
      <c r="I93" s="21"/>
      <c r="J93" s="21"/>
      <c r="K93" s="34"/>
      <c r="M93" s="19"/>
      <c r="N93" s="9"/>
    </row>
    <row r="94" spans="1:14" x14ac:dyDescent="0.25">
      <c r="A94" s="4">
        <v>94</v>
      </c>
      <c r="B94" s="9"/>
      <c r="C94" s="26"/>
      <c r="D94" s="55" t="s">
        <v>81</v>
      </c>
      <c r="E94" s="179"/>
      <c r="F94" s="180"/>
      <c r="G94" s="191" t="str">
        <f t="shared" si="7"/>
        <v>-</v>
      </c>
      <c r="H94" s="192"/>
      <c r="I94" s="21"/>
      <c r="J94" s="21"/>
      <c r="K94" s="34"/>
      <c r="M94" s="19"/>
      <c r="N94" s="9"/>
    </row>
    <row r="95" spans="1:14" x14ac:dyDescent="0.25">
      <c r="A95" s="4">
        <v>95</v>
      </c>
      <c r="B95" s="9"/>
      <c r="C95" s="26"/>
      <c r="D95" s="55" t="s">
        <v>82</v>
      </c>
      <c r="E95" s="179"/>
      <c r="F95" s="180"/>
      <c r="G95" s="191" t="str">
        <f t="shared" si="7"/>
        <v>-</v>
      </c>
      <c r="H95" s="192"/>
      <c r="I95" s="21"/>
      <c r="J95" s="21"/>
      <c r="K95" s="34"/>
      <c r="M95" s="19"/>
      <c r="N95" s="9"/>
    </row>
    <row r="96" spans="1:14" x14ac:dyDescent="0.25">
      <c r="A96" s="4">
        <v>96</v>
      </c>
      <c r="B96" s="9"/>
      <c r="C96" s="26"/>
      <c r="D96" s="55" t="s">
        <v>83</v>
      </c>
      <c r="E96" s="179"/>
      <c r="F96" s="180"/>
      <c r="G96" s="191" t="str">
        <f t="shared" si="7"/>
        <v>-</v>
      </c>
      <c r="H96" s="192"/>
      <c r="I96" s="21"/>
      <c r="J96" s="21"/>
      <c r="K96" s="34"/>
      <c r="M96" s="19"/>
      <c r="N96" s="9"/>
    </row>
    <row r="97" spans="1:14" x14ac:dyDescent="0.25">
      <c r="A97" s="4">
        <v>97</v>
      </c>
      <c r="B97" s="9"/>
      <c r="C97" s="26"/>
      <c r="D97" s="55" t="s">
        <v>84</v>
      </c>
      <c r="E97" s="179"/>
      <c r="F97" s="180"/>
      <c r="G97" s="191" t="str">
        <f t="shared" si="7"/>
        <v>-</v>
      </c>
      <c r="H97" s="192"/>
      <c r="I97" s="21"/>
      <c r="J97" s="21"/>
      <c r="K97" s="34"/>
      <c r="M97" s="19"/>
      <c r="N97" s="9"/>
    </row>
    <row r="98" spans="1:14" x14ac:dyDescent="0.25">
      <c r="A98" s="4">
        <v>98</v>
      </c>
      <c r="B98" s="9"/>
      <c r="C98" s="26"/>
      <c r="D98" s="55" t="s">
        <v>85</v>
      </c>
      <c r="E98" s="179"/>
      <c r="F98" s="180"/>
      <c r="G98" s="191" t="str">
        <f t="shared" si="7"/>
        <v>-</v>
      </c>
      <c r="H98" s="192"/>
      <c r="I98" s="21"/>
      <c r="J98" s="21"/>
      <c r="K98" s="34"/>
      <c r="M98" s="19"/>
      <c r="N98" s="9"/>
    </row>
    <row r="99" spans="1:14" ht="9" customHeight="1" thickBot="1" x14ac:dyDescent="0.3">
      <c r="A99" s="4">
        <v>99</v>
      </c>
      <c r="B99" s="9"/>
      <c r="C99" s="222"/>
      <c r="D99" s="223"/>
      <c r="E99" s="223"/>
      <c r="F99" s="223"/>
      <c r="G99" s="223"/>
      <c r="H99" s="223"/>
      <c r="I99" s="223"/>
      <c r="J99" s="223"/>
      <c r="K99" s="223"/>
      <c r="L99" s="223"/>
      <c r="M99" s="224"/>
      <c r="N99" s="9"/>
    </row>
    <row r="100" spans="1:14" ht="15.75" thickBot="1" x14ac:dyDescent="0.3">
      <c r="A100" s="4">
        <v>100</v>
      </c>
      <c r="B100" s="9"/>
      <c r="C100" s="25"/>
      <c r="D100" s="176"/>
      <c r="E100" s="176"/>
      <c r="F100" s="176"/>
      <c r="G100" s="176"/>
      <c r="H100" s="176"/>
      <c r="I100" s="176"/>
      <c r="J100" s="176"/>
      <c r="K100" s="176"/>
      <c r="L100" s="176"/>
      <c r="M100" s="25"/>
      <c r="N100" s="9"/>
    </row>
    <row r="101" spans="1:14" ht="27.95" customHeight="1" x14ac:dyDescent="0.25">
      <c r="A101" s="4">
        <v>101</v>
      </c>
      <c r="B101" s="9"/>
      <c r="C101" s="149" t="s">
        <v>86</v>
      </c>
      <c r="D101" s="150"/>
      <c r="E101" s="150"/>
      <c r="F101" s="150"/>
      <c r="G101" s="150"/>
      <c r="H101" s="150"/>
      <c r="I101" s="150"/>
      <c r="J101" s="150"/>
      <c r="K101" s="150"/>
      <c r="L101" s="150"/>
      <c r="M101" s="151"/>
      <c r="N101" s="9"/>
    </row>
    <row r="102" spans="1:14" x14ac:dyDescent="0.25">
      <c r="A102" s="4">
        <v>102</v>
      </c>
      <c r="B102" s="9"/>
      <c r="C102" s="26"/>
      <c r="D102" s="58"/>
      <c r="E102" s="189" t="s">
        <v>24</v>
      </c>
      <c r="F102" s="190"/>
      <c r="G102" s="189" t="s">
        <v>45</v>
      </c>
      <c r="H102" s="190"/>
      <c r="I102" s="21"/>
      <c r="J102" s="21"/>
      <c r="K102" s="21"/>
      <c r="M102" s="19"/>
      <c r="N102" s="9"/>
    </row>
    <row r="103" spans="1:14" x14ac:dyDescent="0.25">
      <c r="A103" s="4">
        <v>103</v>
      </c>
      <c r="B103" s="9"/>
      <c r="C103" s="26"/>
      <c r="D103" s="55" t="s">
        <v>87</v>
      </c>
      <c r="E103" s="179"/>
      <c r="F103" s="180"/>
      <c r="G103" s="191" t="str">
        <f>IF(E103="","-",IFERROR(E103/I$85,0))</f>
        <v>-</v>
      </c>
      <c r="H103" s="192"/>
      <c r="I103" s="21"/>
      <c r="J103" s="21"/>
      <c r="K103" s="21"/>
      <c r="M103" s="19"/>
      <c r="N103" s="9"/>
    </row>
    <row r="104" spans="1:14" ht="14.45" customHeight="1" x14ac:dyDescent="0.25">
      <c r="A104" s="4">
        <v>104</v>
      </c>
      <c r="B104" s="9"/>
      <c r="C104" s="26"/>
      <c r="D104" s="55" t="s">
        <v>88</v>
      </c>
      <c r="E104" s="179"/>
      <c r="F104" s="180"/>
      <c r="G104" s="191" t="str">
        <f t="shared" ref="G104:G110" si="8">IF(E104="","-",IFERROR(E104/I$85,0))</f>
        <v>-</v>
      </c>
      <c r="H104" s="192"/>
      <c r="I104" s="21"/>
      <c r="J104" s="21"/>
      <c r="K104" s="21"/>
      <c r="M104" s="19"/>
      <c r="N104" s="9"/>
    </row>
    <row r="105" spans="1:14" x14ac:dyDescent="0.25">
      <c r="A105" s="4">
        <v>105</v>
      </c>
      <c r="B105" s="9"/>
      <c r="C105" s="26"/>
      <c r="D105" s="55" t="s">
        <v>89</v>
      </c>
      <c r="E105" s="179"/>
      <c r="F105" s="180"/>
      <c r="G105" s="191" t="str">
        <f t="shared" si="8"/>
        <v>-</v>
      </c>
      <c r="H105" s="192"/>
      <c r="I105" s="21"/>
      <c r="J105" s="21"/>
      <c r="K105" s="21"/>
      <c r="M105" s="19"/>
      <c r="N105" s="9"/>
    </row>
    <row r="106" spans="1:14" x14ac:dyDescent="0.25">
      <c r="A106" s="4">
        <v>106</v>
      </c>
      <c r="B106" s="9"/>
      <c r="C106" s="26"/>
      <c r="D106" s="55" t="s">
        <v>90</v>
      </c>
      <c r="E106" s="179"/>
      <c r="F106" s="180"/>
      <c r="G106" s="191" t="str">
        <f t="shared" si="8"/>
        <v>-</v>
      </c>
      <c r="H106" s="192"/>
      <c r="I106" s="21"/>
      <c r="J106" s="21"/>
      <c r="K106" s="21"/>
      <c r="M106" s="19"/>
      <c r="N106" s="9"/>
    </row>
    <row r="107" spans="1:14" x14ac:dyDescent="0.25">
      <c r="A107" s="4">
        <v>107</v>
      </c>
      <c r="B107" s="9"/>
      <c r="C107" s="26"/>
      <c r="D107" s="55" t="s">
        <v>91</v>
      </c>
      <c r="E107" s="179"/>
      <c r="F107" s="180"/>
      <c r="G107" s="191" t="str">
        <f>IF(E107="","-",IFERROR(E107/I$85,0))</f>
        <v>-</v>
      </c>
      <c r="H107" s="192"/>
      <c r="I107" s="21"/>
      <c r="J107" s="21"/>
      <c r="K107" s="21"/>
      <c r="M107" s="19"/>
      <c r="N107" s="9"/>
    </row>
    <row r="108" spans="1:14" x14ac:dyDescent="0.25">
      <c r="A108" s="4">
        <v>108</v>
      </c>
      <c r="B108" s="9"/>
      <c r="C108" s="26"/>
      <c r="D108" s="55" t="s">
        <v>92</v>
      </c>
      <c r="E108" s="179"/>
      <c r="F108" s="180"/>
      <c r="G108" s="191" t="str">
        <f t="shared" si="8"/>
        <v>-</v>
      </c>
      <c r="H108" s="192"/>
      <c r="I108" s="21"/>
      <c r="J108" s="21"/>
      <c r="K108" s="21"/>
      <c r="M108" s="19"/>
      <c r="N108" s="9"/>
    </row>
    <row r="109" spans="1:14" x14ac:dyDescent="0.25">
      <c r="A109" s="4">
        <v>109</v>
      </c>
      <c r="B109" s="9"/>
      <c r="C109" s="26"/>
      <c r="D109" s="55" t="s">
        <v>93</v>
      </c>
      <c r="E109" s="179"/>
      <c r="F109" s="180"/>
      <c r="G109" s="191" t="str">
        <f t="shared" si="8"/>
        <v>-</v>
      </c>
      <c r="H109" s="192"/>
      <c r="I109" s="21"/>
      <c r="J109" s="21"/>
      <c r="K109" s="21"/>
      <c r="M109" s="19"/>
      <c r="N109" s="9"/>
    </row>
    <row r="110" spans="1:14" x14ac:dyDescent="0.25">
      <c r="A110" s="4">
        <v>110</v>
      </c>
      <c r="B110" s="9"/>
      <c r="C110" s="26"/>
      <c r="D110" s="55" t="s">
        <v>94</v>
      </c>
      <c r="E110" s="179"/>
      <c r="F110" s="180"/>
      <c r="G110" s="191" t="str">
        <f t="shared" si="8"/>
        <v>-</v>
      </c>
      <c r="H110" s="192"/>
      <c r="I110" s="21"/>
      <c r="J110" s="21"/>
      <c r="K110" s="21"/>
      <c r="M110" s="19"/>
      <c r="N110" s="9"/>
    </row>
    <row r="111" spans="1:14" ht="9" customHeight="1" thickBot="1" x14ac:dyDescent="0.3">
      <c r="A111" s="4">
        <v>111</v>
      </c>
      <c r="B111" s="9"/>
      <c r="C111" s="228"/>
      <c r="D111" s="229"/>
      <c r="E111" s="229"/>
      <c r="F111" s="229"/>
      <c r="G111" s="229"/>
      <c r="H111" s="229"/>
      <c r="I111" s="229"/>
      <c r="J111" s="229"/>
      <c r="K111" s="229"/>
      <c r="L111" s="229"/>
      <c r="M111" s="230"/>
      <c r="N111" s="9"/>
    </row>
    <row r="112" spans="1:14" ht="15.75" thickBot="1" x14ac:dyDescent="0.3">
      <c r="A112" s="4">
        <v>112</v>
      </c>
      <c r="B112" s="9"/>
      <c r="C112" s="25"/>
      <c r="D112" s="226"/>
      <c r="E112" s="226"/>
      <c r="F112" s="226"/>
      <c r="G112" s="226"/>
      <c r="H112" s="226"/>
      <c r="I112" s="226"/>
      <c r="J112" s="226"/>
      <c r="K112" s="226"/>
      <c r="L112" s="226"/>
      <c r="M112" s="25"/>
      <c r="N112" s="9"/>
    </row>
    <row r="113" spans="1:14" ht="27.95" customHeight="1" x14ac:dyDescent="0.25">
      <c r="A113" s="4">
        <v>113</v>
      </c>
      <c r="B113" s="9"/>
      <c r="C113" s="149" t="s">
        <v>95</v>
      </c>
      <c r="D113" s="150"/>
      <c r="E113" s="150"/>
      <c r="F113" s="150"/>
      <c r="G113" s="150"/>
      <c r="H113" s="150"/>
      <c r="I113" s="150"/>
      <c r="J113" s="150"/>
      <c r="K113" s="150"/>
      <c r="L113" s="150"/>
      <c r="M113" s="151"/>
      <c r="N113" s="9"/>
    </row>
    <row r="114" spans="1:14" x14ac:dyDescent="0.25">
      <c r="A114" s="4">
        <v>114</v>
      </c>
      <c r="B114" s="9"/>
      <c r="C114" s="26"/>
      <c r="D114" s="59"/>
      <c r="E114" s="231" t="s">
        <v>24</v>
      </c>
      <c r="F114" s="231"/>
      <c r="G114" s="231" t="s">
        <v>45</v>
      </c>
      <c r="H114" s="231"/>
      <c r="I114" s="17"/>
      <c r="J114" s="21"/>
      <c r="K114" s="21"/>
      <c r="M114" s="19"/>
      <c r="N114" s="9"/>
    </row>
    <row r="115" spans="1:14" x14ac:dyDescent="0.25">
      <c r="A115" s="4">
        <v>115</v>
      </c>
      <c r="B115" s="9"/>
      <c r="C115" s="26"/>
      <c r="D115" s="55" t="s">
        <v>96</v>
      </c>
      <c r="E115" s="179"/>
      <c r="F115" s="180"/>
      <c r="G115" s="191" t="str">
        <f>IF(E115="","-",IFERROR(E115/I$85,0))</f>
        <v>-</v>
      </c>
      <c r="H115" s="192"/>
      <c r="I115" s="21"/>
      <c r="J115" s="21"/>
      <c r="K115" s="21"/>
      <c r="M115" s="19"/>
      <c r="N115" s="9"/>
    </row>
    <row r="116" spans="1:14" ht="14.45" customHeight="1" x14ac:dyDescent="0.25">
      <c r="A116" s="4">
        <v>116</v>
      </c>
      <c r="B116" s="9"/>
      <c r="C116" s="26"/>
      <c r="D116" s="55" t="s">
        <v>97</v>
      </c>
      <c r="E116" s="179"/>
      <c r="F116" s="180"/>
      <c r="G116" s="191" t="str">
        <f>IF(E116="","-",IFERROR(E116/I$85,0))</f>
        <v>-</v>
      </c>
      <c r="H116" s="192"/>
      <c r="I116" s="21"/>
      <c r="J116" s="21"/>
      <c r="K116" s="21"/>
      <c r="M116" s="19"/>
      <c r="N116" s="9"/>
    </row>
    <row r="117" spans="1:14" x14ac:dyDescent="0.25">
      <c r="A117" s="4">
        <v>117</v>
      </c>
      <c r="B117" s="9"/>
      <c r="C117" s="26"/>
      <c r="D117" s="55" t="s">
        <v>98</v>
      </c>
      <c r="E117" s="179"/>
      <c r="F117" s="180"/>
      <c r="G117" s="191" t="str">
        <f>IF(E117="","-",IFERROR(E117/I$85,0))</f>
        <v>-</v>
      </c>
      <c r="H117" s="192"/>
      <c r="I117" s="21"/>
      <c r="J117" s="21"/>
      <c r="K117" s="21"/>
      <c r="M117" s="19"/>
      <c r="N117" s="9"/>
    </row>
    <row r="118" spans="1:14" x14ac:dyDescent="0.25">
      <c r="A118" s="4">
        <v>118</v>
      </c>
      <c r="B118" s="9"/>
      <c r="C118" s="26"/>
      <c r="D118" s="55" t="s">
        <v>99</v>
      </c>
      <c r="E118" s="179"/>
      <c r="F118" s="180"/>
      <c r="G118" s="191" t="str">
        <f>IF(E118="","-",IFERROR(E118/I$85,0))</f>
        <v>-</v>
      </c>
      <c r="H118" s="192"/>
      <c r="I118" s="21"/>
      <c r="J118" s="21"/>
      <c r="K118" s="21"/>
      <c r="M118" s="19"/>
      <c r="N118" s="9"/>
    </row>
    <row r="119" spans="1:14" x14ac:dyDescent="0.25">
      <c r="A119" s="4">
        <v>119</v>
      </c>
      <c r="B119" s="9"/>
      <c r="C119" s="26"/>
      <c r="D119" s="55" t="s">
        <v>94</v>
      </c>
      <c r="E119" s="179"/>
      <c r="F119" s="180"/>
      <c r="G119" s="191" t="str">
        <f>IF(E119="","-",IFERROR(E119/I$85,0))</f>
        <v>-</v>
      </c>
      <c r="H119" s="192"/>
      <c r="I119" s="21"/>
      <c r="J119" s="21"/>
      <c r="K119" s="21"/>
      <c r="M119" s="19"/>
      <c r="N119" s="9"/>
    </row>
    <row r="120" spans="1:14" ht="9" customHeight="1" thickBot="1" x14ac:dyDescent="0.3">
      <c r="A120" s="4">
        <v>120</v>
      </c>
      <c r="B120" s="9"/>
      <c r="C120" s="222"/>
      <c r="D120" s="223"/>
      <c r="E120" s="223"/>
      <c r="F120" s="223"/>
      <c r="G120" s="223"/>
      <c r="H120" s="223"/>
      <c r="I120" s="223"/>
      <c r="J120" s="223"/>
      <c r="K120" s="223"/>
      <c r="L120" s="223"/>
      <c r="M120" s="224"/>
      <c r="N120" s="9"/>
    </row>
    <row r="121" spans="1:14" ht="15.75" thickBot="1" x14ac:dyDescent="0.3">
      <c r="A121" s="4">
        <v>121</v>
      </c>
      <c r="B121" s="9"/>
      <c r="C121" s="25"/>
      <c r="D121" s="232"/>
      <c r="E121" s="232"/>
      <c r="F121" s="232"/>
      <c r="G121" s="232"/>
      <c r="H121" s="232"/>
      <c r="I121" s="232"/>
      <c r="J121" s="232"/>
      <c r="K121" s="232"/>
      <c r="L121" s="232"/>
      <c r="M121" s="25"/>
      <c r="N121" s="9"/>
    </row>
    <row r="122" spans="1:14" ht="27.95" customHeight="1" x14ac:dyDescent="0.25">
      <c r="A122" s="4">
        <v>122</v>
      </c>
      <c r="B122" s="9"/>
      <c r="C122" s="149" t="s">
        <v>100</v>
      </c>
      <c r="D122" s="150"/>
      <c r="E122" s="150"/>
      <c r="F122" s="150"/>
      <c r="G122" s="150"/>
      <c r="H122" s="150"/>
      <c r="I122" s="150"/>
      <c r="J122" s="150"/>
      <c r="K122" s="150"/>
      <c r="L122" s="150"/>
      <c r="M122" s="151"/>
      <c r="N122" s="9"/>
    </row>
    <row r="123" spans="1:14" x14ac:dyDescent="0.25">
      <c r="A123" s="4">
        <v>123</v>
      </c>
      <c r="B123" s="9"/>
      <c r="C123" s="26"/>
      <c r="D123" s="58"/>
      <c r="E123" s="189" t="s">
        <v>24</v>
      </c>
      <c r="F123" s="190"/>
      <c r="G123" s="189" t="s">
        <v>45</v>
      </c>
      <c r="H123" s="190"/>
      <c r="I123" s="21"/>
      <c r="J123" s="21"/>
      <c r="K123" s="21"/>
      <c r="M123" s="19"/>
      <c r="N123" s="9"/>
    </row>
    <row r="124" spans="1:14" x14ac:dyDescent="0.25">
      <c r="A124" s="4">
        <v>124</v>
      </c>
      <c r="B124" s="9"/>
      <c r="C124" s="26"/>
      <c r="D124" s="55" t="s">
        <v>101</v>
      </c>
      <c r="E124" s="174"/>
      <c r="F124" s="175"/>
      <c r="G124" s="191" t="str">
        <f>IF(E124="","-",IFERROR(E124/I88,0))</f>
        <v>-</v>
      </c>
      <c r="H124" s="192"/>
      <c r="I124" s="21"/>
      <c r="J124" s="21"/>
      <c r="K124" s="21"/>
      <c r="M124" s="19"/>
      <c r="N124" s="9"/>
    </row>
    <row r="125" spans="1:14" x14ac:dyDescent="0.25">
      <c r="A125" s="4">
        <v>125</v>
      </c>
      <c r="B125" s="9"/>
      <c r="C125" s="26"/>
      <c r="D125" s="55" t="s">
        <v>102</v>
      </c>
      <c r="E125" s="174"/>
      <c r="F125" s="175"/>
      <c r="G125" s="191" t="str">
        <f>IF(E125="","-",IFERROR(E125/I88,0))</f>
        <v>-</v>
      </c>
      <c r="H125" s="192"/>
      <c r="I125" s="21"/>
      <c r="J125" s="21"/>
      <c r="K125" s="21"/>
      <c r="M125" s="19"/>
      <c r="N125" s="9"/>
    </row>
    <row r="126" spans="1:14" x14ac:dyDescent="0.25">
      <c r="A126" s="4">
        <v>126</v>
      </c>
      <c r="B126" s="9"/>
      <c r="C126" s="26"/>
      <c r="D126" s="55" t="s">
        <v>103</v>
      </c>
      <c r="E126" s="174"/>
      <c r="F126" s="175"/>
      <c r="G126" s="191" t="str">
        <f>IF(E126="","-",IFERROR(E126/I88,0))</f>
        <v>-</v>
      </c>
      <c r="H126" s="192"/>
      <c r="I126" s="21"/>
      <c r="J126" s="21"/>
      <c r="K126" s="21"/>
      <c r="M126" s="19"/>
      <c r="N126" s="9"/>
    </row>
    <row r="127" spans="1:14" x14ac:dyDescent="0.25">
      <c r="A127" s="4">
        <v>127</v>
      </c>
      <c r="B127" s="9"/>
      <c r="C127" s="26"/>
      <c r="D127" s="55" t="s">
        <v>104</v>
      </c>
      <c r="E127" s="174"/>
      <c r="F127" s="175"/>
      <c r="G127" s="220"/>
      <c r="H127" s="220"/>
      <c r="I127" s="17"/>
      <c r="J127" s="21"/>
      <c r="K127" s="21"/>
      <c r="M127" s="19"/>
      <c r="N127" s="9"/>
    </row>
    <row r="128" spans="1:14" ht="16.5" customHeight="1" x14ac:dyDescent="0.25">
      <c r="A128" s="4">
        <v>128</v>
      </c>
      <c r="B128" s="9"/>
      <c r="C128" s="26"/>
      <c r="D128" s="55" t="s">
        <v>105</v>
      </c>
      <c r="E128" s="174"/>
      <c r="F128" s="175"/>
      <c r="G128" s="233" t="str">
        <f>IF(E128="","-",IFERROR(E128/I88,0))</f>
        <v>-</v>
      </c>
      <c r="H128" s="234"/>
      <c r="I128" s="17"/>
      <c r="J128" s="21"/>
      <c r="K128" s="21"/>
      <c r="M128" s="19"/>
      <c r="N128" s="9"/>
    </row>
    <row r="129" spans="1:14" ht="15.95" customHeight="1" x14ac:dyDescent="0.25">
      <c r="A129" s="4">
        <v>129</v>
      </c>
      <c r="B129" s="9"/>
      <c r="C129" s="26"/>
      <c r="D129" s="55" t="s">
        <v>106</v>
      </c>
      <c r="E129" s="174"/>
      <c r="F129" s="175"/>
      <c r="G129" s="220"/>
      <c r="H129" s="220"/>
      <c r="I129" s="21"/>
      <c r="J129" s="21"/>
      <c r="K129" s="21"/>
      <c r="M129" s="19"/>
      <c r="N129" s="9"/>
    </row>
    <row r="130" spans="1:14" x14ac:dyDescent="0.25">
      <c r="A130" s="4">
        <v>130</v>
      </c>
      <c r="B130" s="9"/>
      <c r="C130" s="26"/>
      <c r="D130" s="55" t="s">
        <v>107</v>
      </c>
      <c r="E130" s="174"/>
      <c r="F130" s="175"/>
      <c r="G130" s="237"/>
      <c r="H130" s="237"/>
      <c r="I130" s="17"/>
      <c r="J130" s="21"/>
      <c r="K130" s="21"/>
      <c r="M130" s="19"/>
      <c r="N130" s="9"/>
    </row>
    <row r="131" spans="1:14" x14ac:dyDescent="0.25">
      <c r="A131" s="4">
        <v>131</v>
      </c>
      <c r="B131" s="9"/>
      <c r="C131" s="26"/>
      <c r="D131" s="55" t="s">
        <v>108</v>
      </c>
      <c r="E131" s="174"/>
      <c r="F131" s="175"/>
      <c r="G131" s="237"/>
      <c r="H131" s="237"/>
      <c r="I131" s="17"/>
      <c r="J131" s="21"/>
      <c r="K131" s="21"/>
      <c r="M131" s="19"/>
      <c r="N131" s="9"/>
    </row>
    <row r="132" spans="1:14" ht="9" customHeight="1" thickBot="1" x14ac:dyDescent="0.3">
      <c r="A132" s="4">
        <v>132</v>
      </c>
      <c r="B132" s="9"/>
      <c r="C132" s="222"/>
      <c r="D132" s="223"/>
      <c r="E132" s="223"/>
      <c r="F132" s="223"/>
      <c r="G132" s="223"/>
      <c r="H132" s="223"/>
      <c r="I132" s="223"/>
      <c r="J132" s="223"/>
      <c r="K132" s="223"/>
      <c r="L132" s="223"/>
      <c r="M132" s="224"/>
      <c r="N132" s="9"/>
    </row>
    <row r="133" spans="1:14" ht="15.75" thickBot="1" x14ac:dyDescent="0.3">
      <c r="A133" s="4">
        <v>133</v>
      </c>
      <c r="B133" s="9"/>
      <c r="C133" s="25"/>
      <c r="D133" s="232"/>
      <c r="E133" s="232"/>
      <c r="F133" s="232"/>
      <c r="G133" s="232"/>
      <c r="H133" s="232"/>
      <c r="I133" s="232"/>
      <c r="J133" s="232"/>
      <c r="K133" s="232"/>
      <c r="L133" s="232"/>
      <c r="M133" s="25"/>
      <c r="N133" s="9"/>
    </row>
    <row r="134" spans="1:14" ht="27.95" customHeight="1" x14ac:dyDescent="0.25">
      <c r="A134" s="4">
        <v>134</v>
      </c>
      <c r="B134" s="9"/>
      <c r="C134" s="149" t="s">
        <v>109</v>
      </c>
      <c r="D134" s="150"/>
      <c r="E134" s="150"/>
      <c r="F134" s="150"/>
      <c r="G134" s="150"/>
      <c r="H134" s="150"/>
      <c r="I134" s="150"/>
      <c r="J134" s="150"/>
      <c r="K134" s="150"/>
      <c r="L134" s="150"/>
      <c r="M134" s="151"/>
      <c r="N134" s="9"/>
    </row>
    <row r="135" spans="1:14" x14ac:dyDescent="0.25">
      <c r="A135" s="4">
        <v>135</v>
      </c>
      <c r="B135" s="9"/>
      <c r="C135" s="26"/>
      <c r="D135" s="58"/>
      <c r="E135" s="189" t="s">
        <v>24</v>
      </c>
      <c r="F135" s="190"/>
      <c r="G135" s="189" t="s">
        <v>45</v>
      </c>
      <c r="H135" s="190"/>
      <c r="I135" s="21"/>
      <c r="J135" s="21"/>
      <c r="K135" s="21"/>
      <c r="M135" s="19"/>
      <c r="N135" s="9"/>
    </row>
    <row r="136" spans="1:14" x14ac:dyDescent="0.25">
      <c r="A136" s="4"/>
      <c r="B136" s="9"/>
      <c r="C136" s="26"/>
      <c r="D136" s="55" t="s">
        <v>36</v>
      </c>
      <c r="E136" s="235" t="str">
        <f>IF(AND(E137="", E138="", E139="", E140="", E141="", E142="", E143=""),"-",IFERROR(SUM(E137:F144),0))</f>
        <v>-</v>
      </c>
      <c r="F136" s="236"/>
      <c r="G136" s="237"/>
      <c r="H136" s="237"/>
      <c r="I136" s="21"/>
      <c r="J136" s="21"/>
      <c r="K136" s="21"/>
      <c r="M136" s="19"/>
      <c r="N136" s="9"/>
    </row>
    <row r="137" spans="1:14" x14ac:dyDescent="0.25">
      <c r="A137" s="4">
        <v>136</v>
      </c>
      <c r="B137" s="9"/>
      <c r="C137" s="26"/>
      <c r="D137" s="55" t="s">
        <v>87</v>
      </c>
      <c r="E137" s="179"/>
      <c r="F137" s="180"/>
      <c r="G137" s="191" t="str">
        <f>IF(E137="","-",IFERROR(E137/_xlfn.SINGLE(CRRAEHACTI_HPSORT____REAANN0),0))</f>
        <v>-</v>
      </c>
      <c r="H137" s="192"/>
      <c r="I137" s="21"/>
      <c r="J137" s="21"/>
      <c r="K137" s="21"/>
      <c r="M137" s="19"/>
      <c r="N137" s="9"/>
    </row>
    <row r="138" spans="1:14" x14ac:dyDescent="0.25">
      <c r="A138" s="4">
        <v>137</v>
      </c>
      <c r="B138" s="9"/>
      <c r="C138" s="26"/>
      <c r="D138" s="55" t="s">
        <v>88</v>
      </c>
      <c r="E138" s="179"/>
      <c r="F138" s="180"/>
      <c r="G138" s="191" t="str">
        <f>IF(E138="","-",IFERROR(E138/E$136,0))</f>
        <v>-</v>
      </c>
      <c r="H138" s="192"/>
      <c r="I138" s="21"/>
      <c r="J138" s="21"/>
      <c r="K138" s="21"/>
      <c r="M138" s="19"/>
      <c r="N138" s="9"/>
    </row>
    <row r="139" spans="1:14" x14ac:dyDescent="0.25">
      <c r="A139" s="4">
        <v>138</v>
      </c>
      <c r="B139" s="9"/>
      <c r="C139" s="26"/>
      <c r="D139" s="55" t="s">
        <v>89</v>
      </c>
      <c r="E139" s="179"/>
      <c r="F139" s="180"/>
      <c r="G139" s="191" t="str">
        <f t="shared" ref="G139:G144" si="9">IF(E139="","-",IFERROR(E139/E$136,0))</f>
        <v>-</v>
      </c>
      <c r="H139" s="192"/>
      <c r="I139" s="21"/>
      <c r="J139" s="21"/>
      <c r="K139" s="21"/>
      <c r="M139" s="19"/>
      <c r="N139" s="9"/>
    </row>
    <row r="140" spans="1:14" x14ac:dyDescent="0.25">
      <c r="A140" s="4"/>
      <c r="B140" s="9"/>
      <c r="C140" s="26"/>
      <c r="D140" s="55" t="s">
        <v>90</v>
      </c>
      <c r="E140" s="179"/>
      <c r="F140" s="180"/>
      <c r="G140" s="191" t="str">
        <f t="shared" si="9"/>
        <v>-</v>
      </c>
      <c r="H140" s="192"/>
      <c r="I140" s="21"/>
      <c r="J140" s="21"/>
      <c r="K140" s="21"/>
      <c r="M140" s="19"/>
      <c r="N140" s="9"/>
    </row>
    <row r="141" spans="1:14" x14ac:dyDescent="0.25">
      <c r="A141" s="4">
        <v>139</v>
      </c>
      <c r="B141" s="9"/>
      <c r="C141" s="26"/>
      <c r="D141" s="55" t="s">
        <v>110</v>
      </c>
      <c r="E141" s="179"/>
      <c r="F141" s="180"/>
      <c r="G141" s="191" t="str">
        <f t="shared" si="9"/>
        <v>-</v>
      </c>
      <c r="H141" s="192"/>
      <c r="I141" s="21"/>
      <c r="J141" s="21"/>
      <c r="K141" s="21"/>
      <c r="M141" s="19"/>
      <c r="N141" s="9"/>
    </row>
    <row r="142" spans="1:14" x14ac:dyDescent="0.25">
      <c r="A142" s="4">
        <v>140</v>
      </c>
      <c r="B142" s="9"/>
      <c r="C142" s="26"/>
      <c r="D142" s="55" t="s">
        <v>111</v>
      </c>
      <c r="E142" s="179"/>
      <c r="F142" s="180"/>
      <c r="G142" s="191" t="str">
        <f t="shared" si="9"/>
        <v>-</v>
      </c>
      <c r="H142" s="192"/>
      <c r="I142" s="21"/>
      <c r="J142" s="21"/>
      <c r="K142" s="21"/>
      <c r="M142" s="19"/>
      <c r="N142" s="9"/>
    </row>
    <row r="143" spans="1:14" x14ac:dyDescent="0.25">
      <c r="A143" s="4">
        <v>141</v>
      </c>
      <c r="B143" s="9"/>
      <c r="C143" s="26"/>
      <c r="D143" s="55" t="s">
        <v>93</v>
      </c>
      <c r="E143" s="179"/>
      <c r="F143" s="180"/>
      <c r="G143" s="191" t="str">
        <f t="shared" si="9"/>
        <v>-</v>
      </c>
      <c r="H143" s="192"/>
      <c r="I143" s="21"/>
      <c r="J143" s="21"/>
      <c r="K143" s="21"/>
      <c r="M143" s="19"/>
      <c r="N143" s="9"/>
    </row>
    <row r="144" spans="1:14" x14ac:dyDescent="0.25">
      <c r="A144" s="4">
        <v>142</v>
      </c>
      <c r="B144" s="9"/>
      <c r="C144" s="26"/>
      <c r="D144" s="55" t="s">
        <v>94</v>
      </c>
      <c r="E144" s="179"/>
      <c r="F144" s="180"/>
      <c r="G144" s="191" t="str">
        <f t="shared" si="9"/>
        <v>-</v>
      </c>
      <c r="H144" s="192"/>
      <c r="I144" s="21"/>
      <c r="J144" s="21"/>
      <c r="K144" s="21"/>
      <c r="M144" s="19"/>
      <c r="N144" s="9"/>
    </row>
    <row r="145" spans="1:14" ht="9" customHeight="1" thickBot="1" x14ac:dyDescent="0.3">
      <c r="A145" s="4">
        <v>144</v>
      </c>
      <c r="B145" s="9"/>
      <c r="C145" s="222"/>
      <c r="D145" s="223"/>
      <c r="E145" s="223"/>
      <c r="F145" s="223"/>
      <c r="G145" s="223"/>
      <c r="H145" s="223"/>
      <c r="I145" s="223"/>
      <c r="J145" s="223"/>
      <c r="K145" s="223"/>
      <c r="L145" s="223"/>
      <c r="M145" s="224"/>
      <c r="N145" s="9"/>
    </row>
    <row r="146" spans="1:14" ht="15.75" thickBot="1" x14ac:dyDescent="0.3">
      <c r="A146" s="4">
        <v>145</v>
      </c>
      <c r="B146" s="9"/>
      <c r="C146" s="25"/>
      <c r="D146" s="232"/>
      <c r="E146" s="232"/>
      <c r="F146" s="232"/>
      <c r="G146" s="232"/>
      <c r="H146" s="232"/>
      <c r="I146" s="232"/>
      <c r="J146" s="232"/>
      <c r="K146" s="232"/>
      <c r="L146" s="232"/>
      <c r="M146" s="25"/>
      <c r="N146" s="9"/>
    </row>
    <row r="147" spans="1:14" ht="27.95" customHeight="1" x14ac:dyDescent="0.25">
      <c r="A147" s="4">
        <v>146</v>
      </c>
      <c r="B147" s="9"/>
      <c r="C147" s="149" t="s">
        <v>111</v>
      </c>
      <c r="D147" s="150"/>
      <c r="E147" s="150"/>
      <c r="F147" s="150"/>
      <c r="G147" s="150"/>
      <c r="H147" s="150"/>
      <c r="I147" s="150"/>
      <c r="J147" s="150"/>
      <c r="K147" s="150"/>
      <c r="L147" s="150"/>
      <c r="M147" s="151"/>
      <c r="N147" s="9"/>
    </row>
    <row r="148" spans="1:14" x14ac:dyDescent="0.25">
      <c r="A148" s="4">
        <v>147</v>
      </c>
      <c r="B148" s="9"/>
      <c r="C148" s="26"/>
      <c r="D148" s="58"/>
      <c r="E148" s="189" t="s">
        <v>34</v>
      </c>
      <c r="F148" s="190"/>
      <c r="G148" s="189" t="s">
        <v>35</v>
      </c>
      <c r="H148" s="190"/>
      <c r="I148" s="189" t="s">
        <v>36</v>
      </c>
      <c r="J148" s="190"/>
      <c r="K148" s="21"/>
      <c r="M148" s="19"/>
      <c r="N148" s="9"/>
    </row>
    <row r="149" spans="1:14" x14ac:dyDescent="0.25">
      <c r="A149" s="4">
        <v>148</v>
      </c>
      <c r="B149" s="9"/>
      <c r="C149" s="26"/>
      <c r="D149" s="55" t="s">
        <v>112</v>
      </c>
      <c r="E149" s="179"/>
      <c r="F149" s="180"/>
      <c r="G149" s="179"/>
      <c r="H149" s="180"/>
      <c r="I149" s="218" t="str">
        <f>IF(AND(E149="",G149=""),"-",E149+G149)</f>
        <v>-</v>
      </c>
      <c r="J149" s="219"/>
      <c r="K149" s="21"/>
      <c r="M149" s="19"/>
      <c r="N149" s="9"/>
    </row>
    <row r="150" spans="1:14" ht="14.45" customHeight="1" x14ac:dyDescent="0.25">
      <c r="A150" s="4">
        <v>149</v>
      </c>
      <c r="B150" s="9"/>
      <c r="C150" s="26"/>
      <c r="D150" s="55" t="s">
        <v>113</v>
      </c>
      <c r="E150" s="179"/>
      <c r="F150" s="180"/>
      <c r="G150" s="179"/>
      <c r="H150" s="180"/>
      <c r="I150" s="218" t="str">
        <f>IF(AND(E150="",G150=""),"-",E150+G150)</f>
        <v>-</v>
      </c>
      <c r="J150" s="219"/>
      <c r="K150" s="21"/>
      <c r="M150" s="19"/>
      <c r="N150" s="9"/>
    </row>
    <row r="151" spans="1:14" x14ac:dyDescent="0.25">
      <c r="A151" s="4">
        <v>150</v>
      </c>
      <c r="B151" s="9"/>
      <c r="C151" s="26"/>
      <c r="D151" s="55" t="s">
        <v>114</v>
      </c>
      <c r="E151" s="179"/>
      <c r="F151" s="180"/>
      <c r="G151" s="179"/>
      <c r="H151" s="180"/>
      <c r="I151" s="218" t="str">
        <f>IF(AND(E151="",G151=""),"-",E151+G151)</f>
        <v>-</v>
      </c>
      <c r="J151" s="219"/>
      <c r="K151" s="21"/>
      <c r="M151" s="19"/>
      <c r="N151" s="9"/>
    </row>
    <row r="152" spans="1:14" x14ac:dyDescent="0.25">
      <c r="A152" s="4">
        <v>151</v>
      </c>
      <c r="B152" s="9"/>
      <c r="C152" s="26"/>
      <c r="D152" s="55" t="s">
        <v>115</v>
      </c>
      <c r="E152" s="218" t="str">
        <f>IF(AND(E149="",E150="",E151=""),"-",SUM(E149:F151))</f>
        <v>-</v>
      </c>
      <c r="F152" s="219"/>
      <c r="G152" s="218" t="str">
        <f>IF(AND(G149="",G150="",G151=""),"-",SUM(G149:H151))</f>
        <v>-</v>
      </c>
      <c r="H152" s="219"/>
      <c r="I152" s="218" t="str">
        <f>IF(OR(E152="-",G152="-"),"-",E152+G152)</f>
        <v>-</v>
      </c>
      <c r="J152" s="219"/>
      <c r="K152" s="21"/>
      <c r="M152" s="19"/>
      <c r="N152" s="9"/>
    </row>
    <row r="153" spans="1:14" ht="9" customHeight="1" thickBot="1" x14ac:dyDescent="0.3">
      <c r="A153" s="4">
        <v>152</v>
      </c>
      <c r="B153" s="9"/>
      <c r="C153" s="222"/>
      <c r="D153" s="223"/>
      <c r="E153" s="223"/>
      <c r="F153" s="223"/>
      <c r="G153" s="223"/>
      <c r="H153" s="223"/>
      <c r="I153" s="223"/>
      <c r="J153" s="223"/>
      <c r="K153" s="223"/>
      <c r="L153" s="223"/>
      <c r="M153" s="224"/>
      <c r="N153" s="9"/>
    </row>
    <row r="154" spans="1:14" ht="18.75" x14ac:dyDescent="0.25">
      <c r="A154" s="4">
        <v>153</v>
      </c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1:14" x14ac:dyDescent="0.25">
      <c r="A155" s="4">
        <v>154</v>
      </c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</row>
    <row r="156" spans="1:14" ht="19.5" thickBot="1" x14ac:dyDescent="0.3">
      <c r="A156" s="4">
        <v>155</v>
      </c>
      <c r="B156" s="148" t="s">
        <v>116</v>
      </c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1:14" ht="27.95" customHeight="1" x14ac:dyDescent="0.25">
      <c r="A157" s="4">
        <v>156</v>
      </c>
      <c r="B157" s="9"/>
      <c r="C157" s="149" t="s">
        <v>117</v>
      </c>
      <c r="D157" s="150"/>
      <c r="E157" s="150"/>
      <c r="F157" s="150"/>
      <c r="G157" s="150"/>
      <c r="H157" s="150"/>
      <c r="I157" s="150"/>
      <c r="J157" s="150"/>
      <c r="K157" s="150"/>
      <c r="L157" s="150"/>
      <c r="M157" s="151"/>
      <c r="N157" s="9"/>
    </row>
    <row r="158" spans="1:14" ht="27.95" customHeight="1" x14ac:dyDescent="0.25">
      <c r="A158" s="4">
        <v>157</v>
      </c>
      <c r="B158" s="9"/>
      <c r="C158" s="26"/>
      <c r="D158" s="58"/>
      <c r="E158" s="189" t="s">
        <v>118</v>
      </c>
      <c r="F158" s="190"/>
      <c r="G158" s="189" t="s">
        <v>119</v>
      </c>
      <c r="H158" s="190"/>
      <c r="I158" s="21"/>
      <c r="J158" s="21"/>
      <c r="K158" s="21"/>
      <c r="M158" s="19"/>
      <c r="N158" s="9"/>
    </row>
    <row r="159" spans="1:14" x14ac:dyDescent="0.25">
      <c r="A159" s="4">
        <v>158</v>
      </c>
      <c r="B159" s="9"/>
      <c r="C159" s="26"/>
      <c r="D159" s="55" t="s">
        <v>120</v>
      </c>
      <c r="E159" s="179"/>
      <c r="F159" s="180"/>
      <c r="G159" s="179"/>
      <c r="H159" s="180"/>
      <c r="I159" s="21"/>
      <c r="J159" s="21"/>
      <c r="K159" s="21"/>
      <c r="M159" s="19"/>
      <c r="N159" s="9"/>
    </row>
    <row r="160" spans="1:14" x14ac:dyDescent="0.25">
      <c r="A160" s="4">
        <v>159</v>
      </c>
      <c r="B160" s="9"/>
      <c r="C160" s="26"/>
      <c r="D160" s="55" t="s">
        <v>121</v>
      </c>
      <c r="E160" s="179"/>
      <c r="F160" s="180"/>
      <c r="G160" s="179"/>
      <c r="H160" s="180"/>
      <c r="I160" s="21"/>
      <c r="J160" s="21"/>
      <c r="K160" s="21"/>
      <c r="M160" s="19"/>
      <c r="N160" s="9"/>
    </row>
    <row r="161" spans="1:14" x14ac:dyDescent="0.25">
      <c r="A161" s="4">
        <v>160</v>
      </c>
      <c r="B161" s="9"/>
      <c r="C161" s="26"/>
      <c r="D161" s="55" t="s">
        <v>122</v>
      </c>
      <c r="E161" s="179"/>
      <c r="F161" s="180"/>
      <c r="G161" s="179"/>
      <c r="H161" s="180"/>
      <c r="I161" s="21"/>
      <c r="J161" s="21"/>
      <c r="K161" s="21"/>
      <c r="M161" s="19"/>
      <c r="N161" s="9"/>
    </row>
    <row r="162" spans="1:14" x14ac:dyDescent="0.25">
      <c r="A162" s="4">
        <v>161</v>
      </c>
      <c r="B162" s="9"/>
      <c r="C162" s="26"/>
      <c r="D162" s="55" t="s">
        <v>123</v>
      </c>
      <c r="E162" s="179"/>
      <c r="F162" s="180"/>
      <c r="G162" s="179"/>
      <c r="H162" s="180"/>
      <c r="I162" s="21"/>
      <c r="J162" s="21"/>
      <c r="K162" s="21"/>
      <c r="M162" s="19"/>
      <c r="N162" s="9"/>
    </row>
    <row r="163" spans="1:14" x14ac:dyDescent="0.25">
      <c r="A163" s="4">
        <v>162</v>
      </c>
      <c r="B163" s="9"/>
      <c r="C163" s="26"/>
      <c r="D163" s="55" t="s">
        <v>124</v>
      </c>
      <c r="E163" s="179"/>
      <c r="F163" s="180"/>
      <c r="G163" s="179"/>
      <c r="H163" s="180"/>
      <c r="I163" s="21"/>
      <c r="J163" s="21"/>
      <c r="K163" s="21"/>
      <c r="M163" s="19"/>
      <c r="N163" s="9"/>
    </row>
    <row r="164" spans="1:14" x14ac:dyDescent="0.25">
      <c r="A164" s="4">
        <v>163</v>
      </c>
      <c r="B164" s="9"/>
      <c r="C164" s="26"/>
      <c r="D164" s="55" t="s">
        <v>125</v>
      </c>
      <c r="E164" s="179"/>
      <c r="F164" s="180"/>
      <c r="G164" s="179"/>
      <c r="H164" s="180"/>
      <c r="I164" s="21"/>
      <c r="J164" s="21"/>
      <c r="K164" s="21"/>
      <c r="M164" s="19"/>
      <c r="N164" s="9"/>
    </row>
    <row r="165" spans="1:14" x14ac:dyDescent="0.25">
      <c r="A165" s="4">
        <v>164</v>
      </c>
      <c r="B165" s="9"/>
      <c r="C165" s="26"/>
      <c r="D165" s="55" t="s">
        <v>126</v>
      </c>
      <c r="E165" s="179"/>
      <c r="F165" s="180"/>
      <c r="G165" s="179"/>
      <c r="H165" s="180"/>
      <c r="I165" s="21"/>
      <c r="J165" s="21"/>
      <c r="K165" s="21"/>
      <c r="M165" s="19"/>
      <c r="N165" s="9"/>
    </row>
    <row r="166" spans="1:14" ht="9" customHeight="1" thickBot="1" x14ac:dyDescent="0.3">
      <c r="A166" s="4">
        <v>165</v>
      </c>
      <c r="B166" s="9"/>
      <c r="C166" s="222"/>
      <c r="D166" s="223"/>
      <c r="E166" s="223"/>
      <c r="F166" s="223"/>
      <c r="G166" s="223"/>
      <c r="H166" s="223"/>
      <c r="I166" s="223"/>
      <c r="J166" s="223"/>
      <c r="K166" s="223"/>
      <c r="L166" s="223"/>
      <c r="M166" s="224"/>
      <c r="N166" s="9"/>
    </row>
    <row r="167" spans="1:14" ht="15.75" thickBot="1" x14ac:dyDescent="0.3">
      <c r="A167" s="4">
        <v>166</v>
      </c>
      <c r="B167" s="9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9"/>
    </row>
    <row r="168" spans="1:14" ht="27.95" customHeight="1" x14ac:dyDescent="0.25">
      <c r="A168" s="4">
        <v>167</v>
      </c>
      <c r="B168" s="9"/>
      <c r="C168" s="149" t="s">
        <v>127</v>
      </c>
      <c r="D168" s="150"/>
      <c r="E168" s="150"/>
      <c r="F168" s="150"/>
      <c r="G168" s="150"/>
      <c r="H168" s="150"/>
      <c r="I168" s="150"/>
      <c r="J168" s="150"/>
      <c r="K168" s="150"/>
      <c r="L168" s="150"/>
      <c r="M168" s="151"/>
      <c r="N168" s="9"/>
    </row>
    <row r="169" spans="1:14" ht="27" customHeight="1" x14ac:dyDescent="0.25">
      <c r="A169" s="4">
        <v>168</v>
      </c>
      <c r="B169" s="9"/>
      <c r="C169" s="26"/>
      <c r="D169" s="58"/>
      <c r="E169" s="189" t="s">
        <v>128</v>
      </c>
      <c r="F169" s="190"/>
      <c r="G169" s="189" t="s">
        <v>45</v>
      </c>
      <c r="H169" s="190"/>
      <c r="I169" s="21"/>
      <c r="J169" s="21"/>
      <c r="K169" s="21"/>
      <c r="L169" s="21"/>
      <c r="M169" s="61"/>
      <c r="N169" s="9"/>
    </row>
    <row r="170" spans="1:14" ht="29.45" customHeight="1" x14ac:dyDescent="0.25">
      <c r="A170" s="4">
        <v>169</v>
      </c>
      <c r="B170" s="9"/>
      <c r="C170" s="26"/>
      <c r="D170" s="55" t="s">
        <v>129</v>
      </c>
      <c r="E170" s="179"/>
      <c r="F170" s="180"/>
      <c r="G170" s="238" t="str">
        <f>IF(E170="","-",IFERROR(E170/I88,0))</f>
        <v>-</v>
      </c>
      <c r="H170" s="239"/>
      <c r="I170" s="21"/>
      <c r="J170" s="21"/>
      <c r="K170" s="21"/>
      <c r="L170" s="21"/>
      <c r="M170" s="61"/>
      <c r="N170" s="9"/>
    </row>
    <row r="171" spans="1:14" ht="26.1" customHeight="1" x14ac:dyDescent="0.25">
      <c r="A171" s="4">
        <v>170</v>
      </c>
      <c r="B171" s="9"/>
      <c r="C171" s="26"/>
      <c r="D171" s="55" t="s">
        <v>130</v>
      </c>
      <c r="E171" s="179"/>
      <c r="F171" s="180"/>
      <c r="G171" s="238" t="str">
        <f>IF(E171="","-",IFERROR(E171/I85,0))</f>
        <v>-</v>
      </c>
      <c r="H171" s="239"/>
      <c r="I171" s="21"/>
      <c r="J171" s="21"/>
      <c r="K171" s="21"/>
      <c r="L171" s="21"/>
      <c r="M171" s="61"/>
      <c r="N171" s="9"/>
    </row>
    <row r="172" spans="1:14" ht="28.5" customHeight="1" x14ac:dyDescent="0.25">
      <c r="A172" s="4">
        <v>171</v>
      </c>
      <c r="B172" s="9"/>
      <c r="C172" s="26"/>
      <c r="D172" s="55" t="s">
        <v>131</v>
      </c>
      <c r="E172" s="179"/>
      <c r="F172" s="180"/>
      <c r="G172" s="238" t="str">
        <f>IF(E172="","-",IFERROR(E172/I88,0))</f>
        <v>-</v>
      </c>
      <c r="H172" s="239"/>
      <c r="I172" s="21"/>
      <c r="J172" s="21"/>
      <c r="K172" s="21"/>
      <c r="L172" s="21"/>
      <c r="M172" s="61"/>
      <c r="N172" s="9"/>
    </row>
    <row r="173" spans="1:14" x14ac:dyDescent="0.25">
      <c r="A173" s="4">
        <v>172</v>
      </c>
      <c r="B173" s="9"/>
      <c r="C173" s="26"/>
      <c r="D173" s="55" t="s">
        <v>132</v>
      </c>
      <c r="E173" s="179"/>
      <c r="F173" s="180"/>
      <c r="G173" s="240"/>
      <c r="H173" s="241"/>
      <c r="I173" s="17"/>
      <c r="J173" s="21"/>
      <c r="K173" s="21"/>
      <c r="L173" s="21"/>
      <c r="M173" s="61"/>
      <c r="N173" s="9"/>
    </row>
    <row r="174" spans="1:14" ht="9" customHeight="1" thickBot="1" x14ac:dyDescent="0.3">
      <c r="A174" s="4">
        <v>173</v>
      </c>
      <c r="B174" s="9"/>
      <c r="C174" s="222"/>
      <c r="D174" s="223"/>
      <c r="E174" s="223"/>
      <c r="F174" s="223"/>
      <c r="G174" s="223"/>
      <c r="H174" s="223"/>
      <c r="I174" s="223"/>
      <c r="J174" s="223"/>
      <c r="K174" s="223"/>
      <c r="L174" s="223"/>
      <c r="M174" s="224"/>
      <c r="N174" s="9"/>
    </row>
    <row r="175" spans="1:14" ht="15.75" thickBot="1" x14ac:dyDescent="0.3">
      <c r="A175" s="4">
        <v>174</v>
      </c>
      <c r="B175" s="9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9"/>
    </row>
    <row r="176" spans="1:14" ht="27.95" customHeight="1" x14ac:dyDescent="0.25">
      <c r="A176" s="4">
        <v>175</v>
      </c>
      <c r="B176" s="9"/>
      <c r="C176" s="149" t="s">
        <v>133</v>
      </c>
      <c r="D176" s="150"/>
      <c r="E176" s="150"/>
      <c r="F176" s="150"/>
      <c r="G176" s="150"/>
      <c r="H176" s="150"/>
      <c r="I176" s="150"/>
      <c r="J176" s="150"/>
      <c r="K176" s="150"/>
      <c r="L176" s="150"/>
      <c r="M176" s="151"/>
      <c r="N176" s="9"/>
    </row>
    <row r="177" spans="1:14" ht="27" customHeight="1" x14ac:dyDescent="0.25">
      <c r="A177" s="4">
        <v>176</v>
      </c>
      <c r="B177" s="9"/>
      <c r="C177" s="26"/>
      <c r="D177" s="58"/>
      <c r="E177" s="189" t="s">
        <v>128</v>
      </c>
      <c r="F177" s="190"/>
      <c r="G177" s="189" t="s">
        <v>45</v>
      </c>
      <c r="H177" s="190"/>
      <c r="I177" s="21"/>
      <c r="J177" s="21"/>
      <c r="K177" s="21"/>
      <c r="L177" s="21"/>
      <c r="M177" s="61"/>
      <c r="N177" s="9"/>
    </row>
    <row r="178" spans="1:14" ht="18" customHeight="1" x14ac:dyDescent="0.25">
      <c r="A178" s="4">
        <v>177</v>
      </c>
      <c r="B178" s="9"/>
      <c r="C178" s="26"/>
      <c r="D178" s="55" t="s">
        <v>134</v>
      </c>
      <c r="E178" s="179"/>
      <c r="F178" s="180"/>
      <c r="G178" s="238" t="str">
        <f>IF(E178="","-",IFERROR(E178/$E$173,0))</f>
        <v>-</v>
      </c>
      <c r="H178" s="239"/>
      <c r="I178" s="21"/>
      <c r="J178" s="21"/>
      <c r="K178" s="21"/>
      <c r="L178" s="21"/>
      <c r="M178" s="61"/>
      <c r="N178" s="9"/>
    </row>
    <row r="179" spans="1:14" ht="18" customHeight="1" x14ac:dyDescent="0.25">
      <c r="A179" s="4">
        <v>178</v>
      </c>
      <c r="B179" s="9"/>
      <c r="C179" s="26"/>
      <c r="D179" s="55" t="s">
        <v>135</v>
      </c>
      <c r="E179" s="179"/>
      <c r="F179" s="180"/>
      <c r="G179" s="238" t="str">
        <f t="shared" ref="G179:G184" si="10">IF(E179="","-",IFERROR(E179/$E$173,0))</f>
        <v>-</v>
      </c>
      <c r="H179" s="239"/>
      <c r="I179" s="21"/>
      <c r="J179" s="21"/>
      <c r="K179" s="21"/>
      <c r="L179" s="21"/>
      <c r="M179" s="61"/>
      <c r="N179" s="9"/>
    </row>
    <row r="180" spans="1:14" ht="18" customHeight="1" x14ac:dyDescent="0.25">
      <c r="A180" s="4">
        <v>179</v>
      </c>
      <c r="B180" s="9"/>
      <c r="C180" s="26"/>
      <c r="D180" s="55" t="s">
        <v>136</v>
      </c>
      <c r="E180" s="179"/>
      <c r="F180" s="180"/>
      <c r="G180" s="238" t="str">
        <f t="shared" si="10"/>
        <v>-</v>
      </c>
      <c r="H180" s="239"/>
      <c r="I180" s="21"/>
      <c r="J180" s="21"/>
      <c r="K180" s="21"/>
      <c r="L180" s="21"/>
      <c r="M180" s="61"/>
      <c r="N180" s="9"/>
    </row>
    <row r="181" spans="1:14" ht="25.5" customHeight="1" x14ac:dyDescent="0.25">
      <c r="A181" s="4">
        <v>180</v>
      </c>
      <c r="B181" s="9"/>
      <c r="C181" s="26"/>
      <c r="D181" s="55" t="s">
        <v>137</v>
      </c>
      <c r="E181" s="179"/>
      <c r="F181" s="180"/>
      <c r="G181" s="238" t="str">
        <f t="shared" si="10"/>
        <v>-</v>
      </c>
      <c r="H181" s="239"/>
      <c r="I181" s="21"/>
      <c r="J181" s="21"/>
      <c r="K181" s="21"/>
      <c r="L181" s="21"/>
      <c r="M181" s="61"/>
      <c r="N181" s="9"/>
    </row>
    <row r="182" spans="1:14" ht="18" customHeight="1" x14ac:dyDescent="0.25">
      <c r="A182" s="4">
        <v>181</v>
      </c>
      <c r="B182" s="9"/>
      <c r="C182" s="26"/>
      <c r="D182" s="55" t="s">
        <v>138</v>
      </c>
      <c r="E182" s="179"/>
      <c r="F182" s="180"/>
      <c r="G182" s="238" t="str">
        <f t="shared" si="10"/>
        <v>-</v>
      </c>
      <c r="H182" s="239"/>
      <c r="I182" s="21"/>
      <c r="J182" s="21"/>
      <c r="K182" s="21"/>
      <c r="L182" s="21"/>
      <c r="M182" s="61"/>
      <c r="N182" s="9"/>
    </row>
    <row r="183" spans="1:14" ht="18" customHeight="1" x14ac:dyDescent="0.25">
      <c r="A183" s="4">
        <v>182</v>
      </c>
      <c r="B183" s="9"/>
      <c r="C183" s="26"/>
      <c r="D183" s="55" t="s">
        <v>139</v>
      </c>
      <c r="E183" s="179"/>
      <c r="F183" s="180"/>
      <c r="G183" s="238" t="str">
        <f t="shared" si="10"/>
        <v>-</v>
      </c>
      <c r="H183" s="239"/>
      <c r="I183" s="21"/>
      <c r="J183" s="21"/>
      <c r="K183" s="21"/>
      <c r="L183" s="21"/>
      <c r="M183" s="61"/>
      <c r="N183" s="9"/>
    </row>
    <row r="184" spans="1:14" ht="18" customHeight="1" x14ac:dyDescent="0.25">
      <c r="A184" s="4">
        <v>183</v>
      </c>
      <c r="B184" s="9"/>
      <c r="C184" s="26"/>
      <c r="D184" s="55" t="s">
        <v>140</v>
      </c>
      <c r="E184" s="179"/>
      <c r="F184" s="180"/>
      <c r="G184" s="238" t="str">
        <f t="shared" si="10"/>
        <v>-</v>
      </c>
      <c r="H184" s="239"/>
      <c r="I184" s="21"/>
      <c r="J184" s="21"/>
      <c r="K184" s="21"/>
      <c r="L184" s="21"/>
      <c r="M184" s="61"/>
      <c r="N184" s="9"/>
    </row>
    <row r="185" spans="1:14" ht="9" customHeight="1" thickBot="1" x14ac:dyDescent="0.3">
      <c r="A185" s="4">
        <v>184</v>
      </c>
      <c r="B185" s="9"/>
      <c r="C185" s="222"/>
      <c r="D185" s="223"/>
      <c r="E185" s="223"/>
      <c r="F185" s="223"/>
      <c r="G185" s="223"/>
      <c r="H185" s="223"/>
      <c r="I185" s="223"/>
      <c r="J185" s="223"/>
      <c r="K185" s="223"/>
      <c r="L185" s="223"/>
      <c r="M185" s="224"/>
      <c r="N185" s="9"/>
    </row>
    <row r="186" spans="1:14" ht="15.75" thickBot="1" x14ac:dyDescent="0.3">
      <c r="A186" s="4">
        <v>185</v>
      </c>
      <c r="B186" s="9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9"/>
    </row>
    <row r="187" spans="1:14" ht="27.95" customHeight="1" x14ac:dyDescent="0.25">
      <c r="A187" s="4">
        <v>186</v>
      </c>
      <c r="B187" s="9"/>
      <c r="C187" s="149" t="s">
        <v>141</v>
      </c>
      <c r="D187" s="150"/>
      <c r="E187" s="150"/>
      <c r="F187" s="150"/>
      <c r="G187" s="150"/>
      <c r="H187" s="150"/>
      <c r="I187" s="150"/>
      <c r="J187" s="150"/>
      <c r="K187" s="150"/>
      <c r="L187" s="150"/>
      <c r="M187" s="151"/>
      <c r="N187" s="9"/>
    </row>
    <row r="188" spans="1:14" ht="32.450000000000003" customHeight="1" x14ac:dyDescent="0.25">
      <c r="A188" s="4">
        <v>187</v>
      </c>
      <c r="B188" s="9"/>
      <c r="C188" s="26"/>
      <c r="D188" s="58"/>
      <c r="E188" s="189" t="s">
        <v>142</v>
      </c>
      <c r="F188" s="190"/>
      <c r="G188" s="189" t="s">
        <v>45</v>
      </c>
      <c r="H188" s="190"/>
      <c r="I188" s="21"/>
      <c r="J188" s="21"/>
      <c r="K188" s="21"/>
      <c r="L188" s="21"/>
      <c r="M188" s="61"/>
      <c r="N188" s="9"/>
    </row>
    <row r="189" spans="1:14" x14ac:dyDescent="0.25">
      <c r="A189" s="4">
        <v>188</v>
      </c>
      <c r="B189" s="9"/>
      <c r="C189" s="26"/>
      <c r="D189" s="55" t="s">
        <v>143</v>
      </c>
      <c r="E189" s="179"/>
      <c r="F189" s="180"/>
      <c r="G189" s="243"/>
      <c r="H189" s="244"/>
      <c r="I189" s="21"/>
      <c r="J189" s="21"/>
      <c r="K189" s="21"/>
      <c r="L189" s="21"/>
      <c r="M189" s="61"/>
      <c r="N189" s="9"/>
    </row>
    <row r="190" spans="1:14" ht="14.45" customHeight="1" x14ac:dyDescent="0.25">
      <c r="A190" s="4">
        <v>189</v>
      </c>
      <c r="B190" s="9"/>
      <c r="C190" s="26"/>
      <c r="D190" s="55" t="s">
        <v>144</v>
      </c>
      <c r="E190" s="179"/>
      <c r="F190" s="180"/>
      <c r="G190" s="243"/>
      <c r="H190" s="244"/>
      <c r="I190" s="21"/>
      <c r="J190" s="21"/>
      <c r="K190" s="21"/>
      <c r="L190" s="21"/>
      <c r="M190" s="61"/>
      <c r="N190" s="9"/>
    </row>
    <row r="191" spans="1:14" x14ac:dyDescent="0.25">
      <c r="A191" s="4">
        <v>190</v>
      </c>
      <c r="B191" s="9"/>
      <c r="C191" s="26"/>
      <c r="D191" s="55" t="s">
        <v>145</v>
      </c>
      <c r="E191" s="179"/>
      <c r="F191" s="180"/>
      <c r="G191" s="238" t="str">
        <f>IF(E191="","-",IFERROR(E191/E88,0))</f>
        <v>-</v>
      </c>
      <c r="H191" s="239"/>
      <c r="I191" s="21"/>
      <c r="J191" s="21"/>
      <c r="K191" s="21"/>
      <c r="L191" s="21"/>
      <c r="M191" s="61"/>
      <c r="N191" s="9"/>
    </row>
    <row r="192" spans="1:14" x14ac:dyDescent="0.25">
      <c r="A192" s="4">
        <v>191</v>
      </c>
      <c r="B192" s="9"/>
      <c r="C192" s="26"/>
      <c r="D192" s="55" t="s">
        <v>146</v>
      </c>
      <c r="E192" s="179"/>
      <c r="F192" s="180"/>
      <c r="G192" s="238" t="str">
        <f>IF(E192="","-",IFERROR(E192/G88,0))</f>
        <v>-</v>
      </c>
      <c r="H192" s="239"/>
      <c r="I192" s="21"/>
      <c r="J192" s="21"/>
      <c r="K192" s="21"/>
      <c r="L192" s="21"/>
      <c r="M192" s="61"/>
      <c r="N192" s="9"/>
    </row>
    <row r="193" spans="1:14" x14ac:dyDescent="0.25">
      <c r="A193" s="4">
        <v>192</v>
      </c>
      <c r="B193" s="9"/>
      <c r="C193" s="26"/>
      <c r="D193" s="55" t="s">
        <v>147</v>
      </c>
      <c r="E193" s="179"/>
      <c r="F193" s="180"/>
      <c r="G193" s="240"/>
      <c r="H193" s="242"/>
      <c r="I193" s="21"/>
      <c r="J193" s="21"/>
      <c r="K193" s="21"/>
      <c r="L193" s="21"/>
      <c r="M193" s="61"/>
      <c r="N193" s="9"/>
    </row>
    <row r="194" spans="1:14" x14ac:dyDescent="0.25">
      <c r="A194" s="4">
        <v>193</v>
      </c>
      <c r="B194" s="9"/>
      <c r="C194" s="26"/>
      <c r="D194" s="55" t="s">
        <v>148</v>
      </c>
      <c r="E194" s="179"/>
      <c r="F194" s="180"/>
      <c r="G194" s="240"/>
      <c r="H194" s="242"/>
      <c r="I194" s="21"/>
      <c r="J194" s="21"/>
      <c r="K194" s="21"/>
      <c r="L194" s="21"/>
      <c r="M194" s="61"/>
      <c r="N194" s="9"/>
    </row>
    <row r="195" spans="1:14" x14ac:dyDescent="0.25">
      <c r="A195" s="4">
        <v>194</v>
      </c>
      <c r="B195" s="9"/>
      <c r="C195" s="26"/>
      <c r="D195" s="55" t="s">
        <v>149</v>
      </c>
      <c r="E195" s="179"/>
      <c r="F195" s="180"/>
      <c r="G195" s="238" t="str">
        <f>IF(E195="","-",IFERROR(E195/E$170,0))</f>
        <v>-</v>
      </c>
      <c r="H195" s="239"/>
      <c r="I195" s="21"/>
      <c r="J195" s="21"/>
      <c r="K195" s="21"/>
      <c r="L195" s="21"/>
      <c r="M195" s="61"/>
      <c r="N195" s="9"/>
    </row>
    <row r="196" spans="1:14" x14ac:dyDescent="0.25">
      <c r="A196" s="4">
        <v>195</v>
      </c>
      <c r="B196" s="9"/>
      <c r="C196" s="26"/>
      <c r="D196" s="55" t="s">
        <v>150</v>
      </c>
      <c r="E196" s="179"/>
      <c r="F196" s="180"/>
      <c r="G196" s="238" t="str">
        <f>IF(E196="","-",IFERROR(E196/E$170,0))</f>
        <v>-</v>
      </c>
      <c r="H196" s="239"/>
      <c r="I196" s="21"/>
      <c r="J196" s="21"/>
      <c r="K196" s="21"/>
      <c r="L196" s="21"/>
      <c r="M196" s="61"/>
      <c r="N196" s="9"/>
    </row>
    <row r="197" spans="1:14" x14ac:dyDescent="0.25">
      <c r="A197" s="4">
        <v>196</v>
      </c>
      <c r="B197" s="9"/>
      <c r="C197" s="26"/>
      <c r="D197" s="55" t="s">
        <v>151</v>
      </c>
      <c r="E197" s="179"/>
      <c r="F197" s="180"/>
      <c r="G197" s="238" t="str">
        <f t="shared" ref="G197:G206" si="11">IF(E197="","-",IFERROR(E197/E$170,0))</f>
        <v>-</v>
      </c>
      <c r="H197" s="239"/>
      <c r="I197" s="21"/>
      <c r="J197" s="21"/>
      <c r="K197" s="21"/>
      <c r="L197" s="21"/>
      <c r="M197" s="61"/>
      <c r="N197" s="9"/>
    </row>
    <row r="198" spans="1:14" x14ac:dyDescent="0.25">
      <c r="A198" s="4">
        <v>197</v>
      </c>
      <c r="B198" s="9"/>
      <c r="C198" s="26"/>
      <c r="D198" s="55" t="s">
        <v>152</v>
      </c>
      <c r="E198" s="179"/>
      <c r="F198" s="180"/>
      <c r="G198" s="238" t="str">
        <f t="shared" si="11"/>
        <v>-</v>
      </c>
      <c r="H198" s="239"/>
      <c r="I198" s="21"/>
      <c r="J198" s="21"/>
      <c r="K198" s="21"/>
      <c r="L198" s="21"/>
      <c r="M198" s="61"/>
      <c r="N198" s="9"/>
    </row>
    <row r="199" spans="1:14" x14ac:dyDescent="0.25">
      <c r="A199" s="4">
        <v>198</v>
      </c>
      <c r="B199" s="9"/>
      <c r="C199" s="26"/>
      <c r="D199" s="55" t="s">
        <v>153</v>
      </c>
      <c r="E199" s="179"/>
      <c r="F199" s="180"/>
      <c r="G199" s="238" t="str">
        <f t="shared" si="11"/>
        <v>-</v>
      </c>
      <c r="H199" s="239"/>
      <c r="I199" s="21"/>
      <c r="J199" s="21"/>
      <c r="K199" s="21"/>
      <c r="L199" s="21"/>
      <c r="M199" s="61"/>
      <c r="N199" s="9"/>
    </row>
    <row r="200" spans="1:14" x14ac:dyDescent="0.25">
      <c r="A200" s="4">
        <v>199</v>
      </c>
      <c r="B200" s="9"/>
      <c r="C200" s="26"/>
      <c r="D200" s="55" t="s">
        <v>154</v>
      </c>
      <c r="E200" s="179"/>
      <c r="F200" s="180"/>
      <c r="G200" s="238" t="str">
        <f t="shared" si="11"/>
        <v>-</v>
      </c>
      <c r="H200" s="239"/>
      <c r="I200" s="21"/>
      <c r="J200" s="21"/>
      <c r="K200" s="21"/>
      <c r="L200" s="21"/>
      <c r="M200" s="61"/>
      <c r="N200" s="9"/>
    </row>
    <row r="201" spans="1:14" x14ac:dyDescent="0.25">
      <c r="A201" s="4">
        <v>200</v>
      </c>
      <c r="B201" s="9"/>
      <c r="C201" s="26"/>
      <c r="D201" s="55" t="s">
        <v>155</v>
      </c>
      <c r="E201" s="179"/>
      <c r="F201" s="180"/>
      <c r="G201" s="238" t="str">
        <f t="shared" si="11"/>
        <v>-</v>
      </c>
      <c r="H201" s="239"/>
      <c r="I201" s="21"/>
      <c r="J201" s="21"/>
      <c r="K201" s="21"/>
      <c r="L201" s="21"/>
      <c r="M201" s="61"/>
      <c r="N201" s="9"/>
    </row>
    <row r="202" spans="1:14" x14ac:dyDescent="0.25">
      <c r="A202" s="4">
        <v>201</v>
      </c>
      <c r="B202" s="9"/>
      <c r="C202" s="26"/>
      <c r="D202" s="55" t="s">
        <v>156</v>
      </c>
      <c r="E202" s="179"/>
      <c r="F202" s="180"/>
      <c r="G202" s="238" t="str">
        <f t="shared" si="11"/>
        <v>-</v>
      </c>
      <c r="H202" s="239"/>
      <c r="I202" s="21"/>
      <c r="J202" s="21"/>
      <c r="K202" s="21"/>
      <c r="M202" s="61"/>
      <c r="N202" s="9"/>
    </row>
    <row r="203" spans="1:14" x14ac:dyDescent="0.25">
      <c r="A203" s="4">
        <v>202</v>
      </c>
      <c r="B203" s="9"/>
      <c r="C203" s="26"/>
      <c r="D203" s="55" t="s">
        <v>157</v>
      </c>
      <c r="E203" s="179"/>
      <c r="F203" s="180"/>
      <c r="G203" s="238" t="str">
        <f t="shared" si="11"/>
        <v>-</v>
      </c>
      <c r="H203" s="239"/>
      <c r="I203" s="21"/>
      <c r="J203" s="21"/>
      <c r="K203" s="21"/>
      <c r="L203" s="21"/>
      <c r="M203" s="61"/>
      <c r="N203" s="9"/>
    </row>
    <row r="204" spans="1:14" x14ac:dyDescent="0.25">
      <c r="A204" s="4">
        <v>203</v>
      </c>
      <c r="B204" s="9"/>
      <c r="C204" s="26"/>
      <c r="D204" s="55" t="s">
        <v>158</v>
      </c>
      <c r="E204" s="179"/>
      <c r="F204" s="180"/>
      <c r="G204" s="238" t="str">
        <f t="shared" si="11"/>
        <v>-</v>
      </c>
      <c r="H204" s="239"/>
      <c r="I204" s="21"/>
      <c r="J204" s="21"/>
      <c r="K204" s="21"/>
      <c r="L204" s="21"/>
      <c r="M204" s="61"/>
      <c r="N204" s="9"/>
    </row>
    <row r="205" spans="1:14" x14ac:dyDescent="0.25">
      <c r="A205" s="4">
        <v>204</v>
      </c>
      <c r="B205" s="9"/>
      <c r="C205" s="26"/>
      <c r="D205" s="55" t="s">
        <v>159</v>
      </c>
      <c r="E205" s="179"/>
      <c r="F205" s="180"/>
      <c r="G205" s="238" t="str">
        <f t="shared" si="11"/>
        <v>-</v>
      </c>
      <c r="H205" s="239"/>
      <c r="I205" s="21"/>
      <c r="J205" s="21"/>
      <c r="K205" s="21"/>
      <c r="L205" s="21"/>
      <c r="M205" s="61"/>
      <c r="N205" s="9"/>
    </row>
    <row r="206" spans="1:14" x14ac:dyDescent="0.25">
      <c r="A206" s="4">
        <v>205</v>
      </c>
      <c r="B206" s="9"/>
      <c r="C206" s="26"/>
      <c r="D206" s="55" t="s">
        <v>160</v>
      </c>
      <c r="E206" s="179"/>
      <c r="F206" s="180"/>
      <c r="G206" s="238" t="str">
        <f t="shared" si="11"/>
        <v>-</v>
      </c>
      <c r="H206" s="239"/>
      <c r="I206" s="21"/>
      <c r="J206" s="21"/>
      <c r="K206" s="21"/>
      <c r="L206" s="21"/>
      <c r="M206" s="61"/>
      <c r="N206" s="9"/>
    </row>
    <row r="207" spans="1:14" ht="9" customHeight="1" thickBot="1" x14ac:dyDescent="0.3">
      <c r="A207" s="4">
        <v>206</v>
      </c>
      <c r="B207" s="9"/>
      <c r="C207" s="222"/>
      <c r="D207" s="223"/>
      <c r="E207" s="223"/>
      <c r="F207" s="223"/>
      <c r="G207" s="223"/>
      <c r="H207" s="223"/>
      <c r="I207" s="223"/>
      <c r="J207" s="223"/>
      <c r="K207" s="223"/>
      <c r="L207" s="223"/>
      <c r="M207" s="224"/>
      <c r="N207" s="9"/>
    </row>
    <row r="208" spans="1:14" ht="15.75" thickBot="1" x14ac:dyDescent="0.3">
      <c r="A208" s="4">
        <v>207</v>
      </c>
      <c r="B208" s="9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9"/>
    </row>
    <row r="209" spans="1:14" ht="27.95" customHeight="1" x14ac:dyDescent="0.25">
      <c r="A209" s="4">
        <v>208</v>
      </c>
      <c r="B209" s="9"/>
      <c r="C209" s="149" t="s">
        <v>161</v>
      </c>
      <c r="D209" s="150"/>
      <c r="E209" s="150"/>
      <c r="F209" s="150"/>
      <c r="G209" s="150"/>
      <c r="H209" s="150"/>
      <c r="I209" s="150"/>
      <c r="J209" s="150"/>
      <c r="K209" s="150"/>
      <c r="L209" s="150"/>
      <c r="M209" s="151"/>
      <c r="N209" s="9"/>
    </row>
    <row r="210" spans="1:14" x14ac:dyDescent="0.25">
      <c r="A210" s="4">
        <v>209</v>
      </c>
      <c r="B210" s="9"/>
      <c r="C210" s="26"/>
      <c r="D210" s="7" t="s">
        <v>162</v>
      </c>
      <c r="E210" s="179"/>
      <c r="F210" s="180"/>
      <c r="G210" s="21"/>
      <c r="H210" s="21"/>
      <c r="I210" s="21"/>
      <c r="J210" s="21"/>
      <c r="K210" s="21"/>
      <c r="L210" s="21"/>
      <c r="M210" s="62"/>
      <c r="N210" s="9"/>
    </row>
    <row r="211" spans="1:14" ht="9" customHeight="1" thickBot="1" x14ac:dyDescent="0.3">
      <c r="A211" s="4">
        <v>210</v>
      </c>
      <c r="B211" s="9"/>
      <c r="C211" s="222"/>
      <c r="D211" s="223"/>
      <c r="E211" s="223"/>
      <c r="F211" s="223"/>
      <c r="G211" s="223"/>
      <c r="H211" s="223"/>
      <c r="I211" s="223"/>
      <c r="J211" s="223"/>
      <c r="K211" s="223"/>
      <c r="L211" s="223"/>
      <c r="M211" s="224"/>
      <c r="N211" s="9"/>
    </row>
    <row r="212" spans="1:14" ht="15.75" thickBot="1" x14ac:dyDescent="0.3">
      <c r="A212" s="4">
        <v>211</v>
      </c>
      <c r="B212" s="9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9"/>
    </row>
    <row r="213" spans="1:14" ht="27.95" customHeight="1" x14ac:dyDescent="0.25">
      <c r="A213" s="4">
        <v>212</v>
      </c>
      <c r="B213" s="9"/>
      <c r="C213" s="149" t="s">
        <v>163</v>
      </c>
      <c r="D213" s="150"/>
      <c r="E213" s="150"/>
      <c r="F213" s="150"/>
      <c r="G213" s="150"/>
      <c r="H213" s="150"/>
      <c r="I213" s="150"/>
      <c r="J213" s="150"/>
      <c r="K213" s="150"/>
      <c r="L213" s="150"/>
      <c r="M213" s="151"/>
      <c r="N213" s="9"/>
    </row>
    <row r="214" spans="1:14" x14ac:dyDescent="0.25">
      <c r="A214" s="4">
        <v>213</v>
      </c>
      <c r="B214" s="9"/>
      <c r="C214" s="26"/>
      <c r="D214" s="58"/>
      <c r="E214" s="189" t="s">
        <v>24</v>
      </c>
      <c r="F214" s="190"/>
      <c r="G214" s="189" t="s">
        <v>45</v>
      </c>
      <c r="H214" s="190"/>
      <c r="I214" s="21"/>
      <c r="J214" s="21"/>
      <c r="K214" s="21"/>
      <c r="M214" s="61"/>
      <c r="N214" s="9"/>
    </row>
    <row r="215" spans="1:14" x14ac:dyDescent="0.25">
      <c r="A215" s="4">
        <v>214</v>
      </c>
      <c r="B215" s="9"/>
      <c r="C215" s="26"/>
      <c r="D215" s="7" t="s">
        <v>164</v>
      </c>
      <c r="E215" s="179"/>
      <c r="F215" s="180"/>
      <c r="G215" s="238" t="str">
        <f>IF(E215="","-",IFERROR(E215/E$173,0))</f>
        <v>-</v>
      </c>
      <c r="H215" s="239"/>
      <c r="I215" s="21"/>
      <c r="J215" s="21"/>
      <c r="K215" s="21"/>
      <c r="M215" s="61"/>
      <c r="N215" s="9"/>
    </row>
    <row r="216" spans="1:14" ht="14.45" customHeight="1" x14ac:dyDescent="0.25">
      <c r="A216" s="4">
        <v>215</v>
      </c>
      <c r="B216" s="9"/>
      <c r="C216" s="26"/>
      <c r="D216" s="7" t="s">
        <v>165</v>
      </c>
      <c r="E216" s="179"/>
      <c r="F216" s="180"/>
      <c r="G216" s="238" t="str">
        <f>IF(E216="","-",IFERROR(E216/E$173,0))</f>
        <v>-</v>
      </c>
      <c r="H216" s="239"/>
      <c r="I216" s="21"/>
      <c r="J216" s="21"/>
      <c r="K216" s="21"/>
      <c r="M216" s="61"/>
      <c r="N216" s="9"/>
    </row>
    <row r="217" spans="1:14" x14ac:dyDescent="0.25">
      <c r="A217" s="4">
        <v>216</v>
      </c>
      <c r="B217" s="9"/>
      <c r="C217" s="26"/>
      <c r="D217" s="7" t="s">
        <v>166</v>
      </c>
      <c r="E217" s="179"/>
      <c r="F217" s="180"/>
      <c r="G217" s="238" t="str">
        <f>IF(E217="","-",IFERROR(E217/E$173,0))</f>
        <v>-</v>
      </c>
      <c r="H217" s="239"/>
      <c r="I217" s="21"/>
      <c r="J217" s="21"/>
      <c r="K217" s="21"/>
      <c r="M217" s="61"/>
      <c r="N217" s="9"/>
    </row>
    <row r="218" spans="1:14" x14ac:dyDescent="0.25">
      <c r="A218" s="4">
        <v>217</v>
      </c>
      <c r="B218" s="9"/>
      <c r="C218" s="26"/>
      <c r="D218" s="7" t="s">
        <v>167</v>
      </c>
      <c r="E218" s="179"/>
      <c r="F218" s="180"/>
      <c r="G218" s="238" t="str">
        <f>IF(E218="","-",IFERROR(E218/E$173,0))</f>
        <v>-</v>
      </c>
      <c r="H218" s="239"/>
      <c r="I218" s="21"/>
      <c r="J218" s="21"/>
      <c r="K218" s="21"/>
      <c r="M218" s="61"/>
      <c r="N218" s="9"/>
    </row>
    <row r="219" spans="1:14" x14ac:dyDescent="0.25">
      <c r="A219" s="4">
        <v>218</v>
      </c>
      <c r="B219" s="9"/>
      <c r="C219" s="26"/>
      <c r="D219" s="7" t="s">
        <v>168</v>
      </c>
      <c r="E219" s="179"/>
      <c r="F219" s="180"/>
      <c r="G219" s="238" t="str">
        <f>IF(E219="","-",IFERROR(E219/E$173,0))</f>
        <v>-</v>
      </c>
      <c r="H219" s="239"/>
      <c r="I219" s="21"/>
      <c r="J219" s="21"/>
      <c r="K219" s="21"/>
      <c r="M219" s="61"/>
      <c r="N219" s="9"/>
    </row>
    <row r="220" spans="1:14" ht="9" customHeight="1" thickBot="1" x14ac:dyDescent="0.3">
      <c r="A220" s="4">
        <v>219</v>
      </c>
      <c r="B220" s="9"/>
      <c r="C220" s="222"/>
      <c r="D220" s="223"/>
      <c r="E220" s="223"/>
      <c r="F220" s="223"/>
      <c r="G220" s="223"/>
      <c r="H220" s="223"/>
      <c r="I220" s="223"/>
      <c r="J220" s="223"/>
      <c r="K220" s="223"/>
      <c r="L220" s="223"/>
      <c r="M220" s="224"/>
      <c r="N220" s="9"/>
    </row>
    <row r="221" spans="1:14" ht="15.75" thickBot="1" x14ac:dyDescent="0.3">
      <c r="A221" s="4">
        <v>220</v>
      </c>
      <c r="B221" s="9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9"/>
    </row>
    <row r="222" spans="1:14" ht="27.95" customHeight="1" x14ac:dyDescent="0.25">
      <c r="A222" s="4">
        <v>221</v>
      </c>
      <c r="B222" s="9"/>
      <c r="C222" s="149" t="s">
        <v>169</v>
      </c>
      <c r="D222" s="150"/>
      <c r="E222" s="150"/>
      <c r="F222" s="150"/>
      <c r="G222" s="150"/>
      <c r="H222" s="150"/>
      <c r="I222" s="150"/>
      <c r="J222" s="150"/>
      <c r="K222" s="150"/>
      <c r="L222" s="150"/>
      <c r="M222" s="151"/>
      <c r="N222" s="9"/>
    </row>
    <row r="223" spans="1:14" x14ac:dyDescent="0.25">
      <c r="A223" s="4">
        <v>222</v>
      </c>
      <c r="B223" s="9"/>
      <c r="C223" s="26"/>
      <c r="D223" s="58"/>
      <c r="E223" s="189" t="s">
        <v>24</v>
      </c>
      <c r="F223" s="190"/>
      <c r="G223" s="189" t="s">
        <v>45</v>
      </c>
      <c r="H223" s="190"/>
      <c r="I223" s="21"/>
      <c r="J223" s="21"/>
      <c r="K223" s="21"/>
      <c r="M223" s="61"/>
      <c r="N223" s="9"/>
    </row>
    <row r="224" spans="1:14" x14ac:dyDescent="0.25">
      <c r="A224" s="4">
        <v>223</v>
      </c>
      <c r="B224" s="9"/>
      <c r="C224" s="26"/>
      <c r="D224" s="7" t="s">
        <v>170</v>
      </c>
      <c r="E224" s="179"/>
      <c r="F224" s="180"/>
      <c r="G224" s="238" t="str">
        <f>IF(E224="","-",IFERROR(E224/E$173,0))</f>
        <v>-</v>
      </c>
      <c r="H224" s="239"/>
      <c r="I224" s="21"/>
      <c r="J224" s="21"/>
      <c r="K224" s="21"/>
      <c r="M224" s="61"/>
      <c r="N224" s="9"/>
    </row>
    <row r="225" spans="1:14" ht="14.45" customHeight="1" x14ac:dyDescent="0.25">
      <c r="A225" s="4">
        <v>224</v>
      </c>
      <c r="B225" s="9"/>
      <c r="C225" s="26"/>
      <c r="D225" s="7" t="s">
        <v>171</v>
      </c>
      <c r="E225" s="179"/>
      <c r="F225" s="180"/>
      <c r="G225" s="238" t="str">
        <f>IF(E225="","-",IFERROR(E225/E$173,0))</f>
        <v>-</v>
      </c>
      <c r="H225" s="239"/>
      <c r="I225" s="21"/>
      <c r="J225" s="21"/>
      <c r="K225" s="21"/>
      <c r="M225" s="61"/>
      <c r="N225" s="9"/>
    </row>
    <row r="226" spans="1:14" x14ac:dyDescent="0.25">
      <c r="A226" s="4">
        <v>225</v>
      </c>
      <c r="B226" s="9"/>
      <c r="C226" s="26"/>
      <c r="D226" s="7" t="s">
        <v>172</v>
      </c>
      <c r="E226" s="179"/>
      <c r="F226" s="180"/>
      <c r="G226" s="238" t="str">
        <f>IF(E226="","-",IFERROR(E226/E$173,0))</f>
        <v>-</v>
      </c>
      <c r="H226" s="239"/>
      <c r="I226" s="21"/>
      <c r="J226" s="21"/>
      <c r="K226" s="21"/>
      <c r="M226" s="61"/>
      <c r="N226" s="9"/>
    </row>
    <row r="227" spans="1:14" x14ac:dyDescent="0.25">
      <c r="A227" s="4">
        <v>226</v>
      </c>
      <c r="B227" s="9"/>
      <c r="C227" s="26"/>
      <c r="D227" s="7" t="s">
        <v>173</v>
      </c>
      <c r="E227" s="179"/>
      <c r="F227" s="180"/>
      <c r="G227" s="238" t="str">
        <f>IF(E227="","-",IFERROR(E227/E$173,0))</f>
        <v>-</v>
      </c>
      <c r="H227" s="239"/>
      <c r="I227" s="21"/>
      <c r="J227" s="21"/>
      <c r="K227" s="21"/>
      <c r="M227" s="61"/>
      <c r="N227" s="9"/>
    </row>
    <row r="228" spans="1:14" ht="9" customHeight="1" thickBot="1" x14ac:dyDescent="0.3">
      <c r="A228" s="4">
        <v>227</v>
      </c>
      <c r="B228" s="9"/>
      <c r="C228" s="222"/>
      <c r="D228" s="223"/>
      <c r="E228" s="223"/>
      <c r="F228" s="223"/>
      <c r="G228" s="223"/>
      <c r="H228" s="223"/>
      <c r="I228" s="223"/>
      <c r="J228" s="223"/>
      <c r="K228" s="223"/>
      <c r="L228" s="223"/>
      <c r="M228" s="224"/>
      <c r="N228" s="9"/>
    </row>
    <row r="229" spans="1:14" ht="15.75" thickBot="1" x14ac:dyDescent="0.3">
      <c r="A229" s="4">
        <v>228</v>
      </c>
      <c r="B229" s="9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9"/>
    </row>
    <row r="230" spans="1:14" ht="27.95" customHeight="1" x14ac:dyDescent="0.25">
      <c r="A230" s="4">
        <v>229</v>
      </c>
      <c r="B230" s="9"/>
      <c r="C230" s="149" t="s">
        <v>121</v>
      </c>
      <c r="D230" s="150"/>
      <c r="E230" s="150"/>
      <c r="F230" s="150"/>
      <c r="G230" s="150"/>
      <c r="H230" s="150"/>
      <c r="I230" s="150"/>
      <c r="J230" s="150"/>
      <c r="K230" s="150"/>
      <c r="L230" s="150"/>
      <c r="M230" s="151"/>
      <c r="N230" s="9"/>
    </row>
    <row r="231" spans="1:14" ht="32.450000000000003" customHeight="1" x14ac:dyDescent="0.25">
      <c r="A231" s="4">
        <v>230</v>
      </c>
      <c r="B231" s="9"/>
      <c r="C231" s="26"/>
      <c r="D231" s="58"/>
      <c r="E231" s="189" t="s">
        <v>23</v>
      </c>
      <c r="F231" s="190"/>
      <c r="G231" s="189" t="s">
        <v>174</v>
      </c>
      <c r="H231" s="190"/>
      <c r="I231" s="189" t="s">
        <v>45</v>
      </c>
      <c r="J231" s="190"/>
      <c r="K231" s="21"/>
      <c r="M231" s="61"/>
      <c r="N231" s="9"/>
    </row>
    <row r="232" spans="1:14" ht="25.5" x14ac:dyDescent="0.25">
      <c r="A232" s="4">
        <v>231</v>
      </c>
      <c r="B232" s="9"/>
      <c r="C232" s="26"/>
      <c r="D232" s="7" t="s">
        <v>175</v>
      </c>
      <c r="E232" s="179"/>
      <c r="F232" s="180"/>
      <c r="G232" s="179"/>
      <c r="H232" s="180"/>
      <c r="I232" s="245" t="str">
        <f>IF(G232="","-",IFERROR(G232/I85,0))</f>
        <v>-</v>
      </c>
      <c r="J232" s="246"/>
      <c r="K232" s="21"/>
      <c r="M232" s="61"/>
      <c r="N232" s="9"/>
    </row>
    <row r="233" spans="1:14" ht="14.45" customHeight="1" x14ac:dyDescent="0.25">
      <c r="A233" s="4">
        <v>232</v>
      </c>
      <c r="B233" s="9"/>
      <c r="C233" s="26"/>
      <c r="D233" s="7" t="s">
        <v>176</v>
      </c>
      <c r="E233" s="179"/>
      <c r="F233" s="180"/>
      <c r="G233" s="179"/>
      <c r="H233" s="180"/>
      <c r="I233" s="245" t="str">
        <f>IF(G233="","-",IFERROR(G233/I85,0))</f>
        <v>-</v>
      </c>
      <c r="J233" s="246"/>
      <c r="K233" s="21"/>
      <c r="M233" s="61"/>
      <c r="N233" s="9"/>
    </row>
    <row r="234" spans="1:14" ht="9" customHeight="1" x14ac:dyDescent="0.25">
      <c r="A234" s="4">
        <v>233</v>
      </c>
      <c r="B234" s="9"/>
      <c r="C234" s="247"/>
      <c r="D234" s="176"/>
      <c r="E234" s="176"/>
      <c r="F234" s="176"/>
      <c r="G234" s="176"/>
      <c r="H234" s="176"/>
      <c r="I234" s="248"/>
      <c r="J234" s="21"/>
      <c r="K234" s="21"/>
      <c r="M234" s="61"/>
      <c r="N234" s="9"/>
    </row>
    <row r="235" spans="1:14" ht="32.450000000000003" customHeight="1" x14ac:dyDescent="0.25">
      <c r="A235" s="4">
        <v>234</v>
      </c>
      <c r="B235" s="9"/>
      <c r="C235" s="26"/>
      <c r="D235" s="58"/>
      <c r="E235" s="189" t="s">
        <v>177</v>
      </c>
      <c r="F235" s="190"/>
      <c r="G235" s="189" t="s">
        <v>45</v>
      </c>
      <c r="H235" s="190"/>
      <c r="I235" s="21"/>
      <c r="M235" s="61"/>
      <c r="N235" s="9"/>
    </row>
    <row r="236" spans="1:14" x14ac:dyDescent="0.25">
      <c r="A236" s="4">
        <v>235</v>
      </c>
      <c r="B236" s="9"/>
      <c r="C236" s="26"/>
      <c r="D236" s="7" t="s">
        <v>178</v>
      </c>
      <c r="E236" s="179"/>
      <c r="F236" s="180"/>
      <c r="G236" s="245" t="str">
        <f>IF(E236="","-",IFERROR(E236/I$30,0))</f>
        <v>-</v>
      </c>
      <c r="H236" s="246"/>
      <c r="I236" s="21"/>
      <c r="M236" s="61"/>
      <c r="N236" s="9"/>
    </row>
    <row r="237" spans="1:14" ht="26.25" customHeight="1" x14ac:dyDescent="0.25">
      <c r="A237" s="4">
        <v>236</v>
      </c>
      <c r="B237" s="9"/>
      <c r="C237" s="26"/>
      <c r="D237" s="7" t="s">
        <v>179</v>
      </c>
      <c r="E237" s="179"/>
      <c r="F237" s="180"/>
      <c r="G237" s="245" t="str">
        <f>IF(E237="","-",IFERROR(E237/I$30,0))</f>
        <v>-</v>
      </c>
      <c r="H237" s="246"/>
      <c r="I237" s="21"/>
      <c r="M237" s="61"/>
      <c r="N237" s="9"/>
    </row>
    <row r="238" spans="1:14" ht="30.6" customHeight="1" x14ac:dyDescent="0.25">
      <c r="A238" s="4">
        <v>237</v>
      </c>
      <c r="B238" s="9"/>
      <c r="C238" s="26"/>
      <c r="D238" s="7" t="s">
        <v>180</v>
      </c>
      <c r="E238" s="179"/>
      <c r="F238" s="180"/>
      <c r="G238" s="245" t="str">
        <f>IF(E238="","-",IFERROR(E238/I$30,0))</f>
        <v>-</v>
      </c>
      <c r="H238" s="246"/>
      <c r="I238" s="21"/>
      <c r="M238" s="61"/>
      <c r="N238" s="9"/>
    </row>
    <row r="239" spans="1:14" x14ac:dyDescent="0.25">
      <c r="A239" s="4">
        <v>238</v>
      </c>
      <c r="B239" s="9"/>
      <c r="C239" s="26"/>
      <c r="D239" s="7" t="s">
        <v>181</v>
      </c>
      <c r="E239" s="240"/>
      <c r="F239" s="249"/>
      <c r="G239" s="249"/>
      <c r="H239" s="241"/>
      <c r="I239" s="21"/>
      <c r="M239" s="61"/>
      <c r="N239" s="9"/>
    </row>
    <row r="240" spans="1:14" x14ac:dyDescent="0.25">
      <c r="A240" s="4">
        <v>239</v>
      </c>
      <c r="B240" s="9"/>
      <c r="C240" s="26"/>
      <c r="D240" s="64" t="s">
        <v>182</v>
      </c>
      <c r="E240" s="179"/>
      <c r="F240" s="180"/>
      <c r="G240" s="245" t="str">
        <f>IF(E240="","-",IFERROR(E240/I$30,0))</f>
        <v>-</v>
      </c>
      <c r="H240" s="246"/>
      <c r="I240" s="21"/>
      <c r="M240" s="61"/>
      <c r="N240" s="9"/>
    </row>
    <row r="241" spans="1:14" ht="14.45" customHeight="1" x14ac:dyDescent="0.25">
      <c r="A241" s="4">
        <v>240</v>
      </c>
      <c r="B241" s="9"/>
      <c r="C241" s="26"/>
      <c r="D241" s="64" t="s">
        <v>183</v>
      </c>
      <c r="E241" s="179"/>
      <c r="F241" s="180"/>
      <c r="G241" s="245" t="str">
        <f>IF(E241="","-",IFERROR(E241/I$30,0))</f>
        <v>-</v>
      </c>
      <c r="H241" s="246"/>
      <c r="I241" s="21"/>
      <c r="M241" s="61"/>
      <c r="N241" s="9"/>
    </row>
    <row r="242" spans="1:14" x14ac:dyDescent="0.25">
      <c r="A242" s="4">
        <v>241</v>
      </c>
      <c r="B242" s="9"/>
      <c r="C242" s="26"/>
      <c r="D242" s="64" t="s">
        <v>184</v>
      </c>
      <c r="E242" s="179"/>
      <c r="F242" s="180"/>
      <c r="G242" s="245" t="str">
        <f>IF(E242="","-",IFERROR(E242/I$30,0))</f>
        <v>-</v>
      </c>
      <c r="H242" s="246"/>
      <c r="I242" s="21"/>
      <c r="M242" s="61"/>
      <c r="N242" s="9"/>
    </row>
    <row r="243" spans="1:14" x14ac:dyDescent="0.25">
      <c r="A243" s="4">
        <v>242</v>
      </c>
      <c r="B243" s="9"/>
      <c r="C243" s="26"/>
      <c r="D243" s="64" t="s">
        <v>185</v>
      </c>
      <c r="E243" s="179"/>
      <c r="F243" s="180"/>
      <c r="G243" s="245" t="str">
        <f>IF(E243="","-",IFERROR(E243/I$30,0))</f>
        <v>-</v>
      </c>
      <c r="H243" s="246"/>
      <c r="I243" s="21"/>
      <c r="M243" s="61"/>
      <c r="N243" s="9"/>
    </row>
    <row r="244" spans="1:14" ht="9" customHeight="1" thickBot="1" x14ac:dyDescent="0.3">
      <c r="A244" s="4">
        <v>243</v>
      </c>
      <c r="B244" s="9"/>
      <c r="C244" s="222"/>
      <c r="D244" s="223"/>
      <c r="E244" s="223"/>
      <c r="F244" s="223"/>
      <c r="G244" s="223"/>
      <c r="H244" s="223"/>
      <c r="I244" s="223"/>
      <c r="J244" s="223"/>
      <c r="K244" s="223"/>
      <c r="L244" s="223"/>
      <c r="M244" s="224"/>
      <c r="N244" s="9"/>
    </row>
    <row r="245" spans="1:14" ht="15.75" thickBot="1" x14ac:dyDescent="0.3">
      <c r="A245" s="4">
        <v>244</v>
      </c>
      <c r="B245" s="9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9"/>
    </row>
    <row r="246" spans="1:14" ht="27.95" customHeight="1" x14ac:dyDescent="0.25">
      <c r="A246" s="4">
        <v>245</v>
      </c>
      <c r="B246" s="9"/>
      <c r="C246" s="149" t="s">
        <v>122</v>
      </c>
      <c r="D246" s="150"/>
      <c r="E246" s="150"/>
      <c r="F246" s="150"/>
      <c r="G246" s="150"/>
      <c r="H246" s="150"/>
      <c r="I246" s="150"/>
      <c r="J246" s="150"/>
      <c r="K246" s="150"/>
      <c r="L246" s="150"/>
      <c r="M246" s="151"/>
      <c r="N246" s="9"/>
    </row>
    <row r="247" spans="1:14" ht="42" customHeight="1" x14ac:dyDescent="0.25">
      <c r="A247" s="4">
        <v>246</v>
      </c>
      <c r="B247" s="9"/>
      <c r="C247" s="26"/>
      <c r="D247" s="58"/>
      <c r="E247" s="189" t="s">
        <v>186</v>
      </c>
      <c r="F247" s="190"/>
      <c r="G247" s="189" t="s">
        <v>45</v>
      </c>
      <c r="H247" s="190"/>
      <c r="I247" s="21"/>
      <c r="J247" s="21"/>
      <c r="K247" s="21"/>
      <c r="M247" s="61"/>
      <c r="N247" s="9"/>
    </row>
    <row r="248" spans="1:14" x14ac:dyDescent="0.25">
      <c r="A248" s="4">
        <v>247</v>
      </c>
      <c r="B248" s="9"/>
      <c r="C248" s="26"/>
      <c r="D248" s="7" t="s">
        <v>187</v>
      </c>
      <c r="E248" s="179"/>
      <c r="F248" s="180"/>
      <c r="G248" s="245" t="str">
        <f>IF(E248="","-",IFERROR(E248/I$88,0))</f>
        <v>-</v>
      </c>
      <c r="H248" s="246"/>
      <c r="I248" s="21"/>
      <c r="J248" s="21"/>
      <c r="K248" s="21"/>
      <c r="M248" s="61"/>
      <c r="N248" s="9"/>
    </row>
    <row r="249" spans="1:14" ht="14.45" customHeight="1" x14ac:dyDescent="0.25">
      <c r="A249" s="4">
        <v>248</v>
      </c>
      <c r="B249" s="9"/>
      <c r="C249" s="26"/>
      <c r="D249" s="7" t="s">
        <v>188</v>
      </c>
      <c r="E249" s="179"/>
      <c r="F249" s="180"/>
      <c r="G249" s="245" t="str">
        <f>IF(E249="","-",IFERROR(E249/I$88,0))</f>
        <v>-</v>
      </c>
      <c r="H249" s="246"/>
      <c r="I249" s="21"/>
      <c r="J249" s="21"/>
      <c r="K249" s="21"/>
      <c r="M249" s="61"/>
      <c r="N249" s="9"/>
    </row>
    <row r="250" spans="1:14" ht="28.5" customHeight="1" x14ac:dyDescent="0.25">
      <c r="A250" s="4">
        <v>249</v>
      </c>
      <c r="B250" s="9"/>
      <c r="C250" s="26"/>
      <c r="D250" s="7" t="s">
        <v>189</v>
      </c>
      <c r="E250" s="179"/>
      <c r="F250" s="180"/>
      <c r="G250" s="245" t="str">
        <f>IF(E250="","-",IFERROR(E250/I$88,0))</f>
        <v>-</v>
      </c>
      <c r="H250" s="246"/>
      <c r="I250" s="21"/>
      <c r="J250" s="21"/>
      <c r="K250" s="21"/>
      <c r="M250" s="61"/>
      <c r="N250" s="9"/>
    </row>
    <row r="251" spans="1:14" x14ac:dyDescent="0.25">
      <c r="A251" s="4">
        <v>250</v>
      </c>
      <c r="B251" s="9"/>
      <c r="C251" s="26"/>
      <c r="D251" s="7" t="s">
        <v>190</v>
      </c>
      <c r="E251" s="179"/>
      <c r="F251" s="180"/>
      <c r="G251" s="245" t="str">
        <f>IF(E251="","-",IFERROR(E251/I$88,0))</f>
        <v>-</v>
      </c>
      <c r="H251" s="246"/>
      <c r="I251" s="21"/>
      <c r="J251" s="21"/>
      <c r="K251" s="21"/>
      <c r="M251" s="61"/>
      <c r="N251" s="9"/>
    </row>
    <row r="252" spans="1:14" ht="9" customHeight="1" x14ac:dyDescent="0.25">
      <c r="A252" s="4">
        <v>251</v>
      </c>
      <c r="B252" s="9"/>
      <c r="C252" s="247"/>
      <c r="D252" s="176"/>
      <c r="E252" s="176"/>
      <c r="F252" s="176"/>
      <c r="G252" s="176"/>
      <c r="H252" s="176"/>
      <c r="I252" s="248"/>
      <c r="J252" s="21"/>
      <c r="K252" s="21"/>
      <c r="M252" s="61"/>
      <c r="N252" s="9"/>
    </row>
    <row r="253" spans="1:14" ht="15.95" customHeight="1" x14ac:dyDescent="0.25">
      <c r="A253" s="4">
        <v>252</v>
      </c>
      <c r="B253" s="9"/>
      <c r="C253" s="36"/>
      <c r="D253" s="25"/>
      <c r="E253" s="189" t="s">
        <v>23</v>
      </c>
      <c r="F253" s="190"/>
      <c r="G253" s="25"/>
      <c r="H253" s="25"/>
      <c r="I253" s="63"/>
      <c r="J253" s="21"/>
      <c r="K253" s="21"/>
      <c r="M253" s="61"/>
      <c r="N253" s="9"/>
    </row>
    <row r="254" spans="1:14" ht="15.95" customHeight="1" x14ac:dyDescent="0.25">
      <c r="A254" s="4">
        <v>253</v>
      </c>
      <c r="B254" s="9"/>
      <c r="C254" s="26"/>
      <c r="D254" s="7" t="s">
        <v>191</v>
      </c>
      <c r="E254" s="179"/>
      <c r="F254" s="180"/>
      <c r="G254" s="65"/>
      <c r="H254" s="21"/>
      <c r="I254" s="21"/>
      <c r="J254" s="21"/>
      <c r="K254" s="21"/>
      <c r="M254" s="61"/>
      <c r="N254" s="9"/>
    </row>
    <row r="255" spans="1:14" x14ac:dyDescent="0.25">
      <c r="A255" s="4">
        <v>254</v>
      </c>
      <c r="B255" s="9"/>
      <c r="C255" s="26"/>
      <c r="D255" s="7" t="s">
        <v>192</v>
      </c>
      <c r="E255" s="179"/>
      <c r="F255" s="180"/>
      <c r="G255" s="65"/>
      <c r="H255" s="21"/>
      <c r="I255" s="21"/>
      <c r="J255" s="21"/>
      <c r="K255" s="21"/>
      <c r="M255" s="61"/>
      <c r="N255" s="9"/>
    </row>
    <row r="256" spans="1:14" ht="9" customHeight="1" thickBot="1" x14ac:dyDescent="0.3">
      <c r="A256" s="4">
        <v>255</v>
      </c>
      <c r="B256" s="9"/>
      <c r="C256" s="222"/>
      <c r="D256" s="223"/>
      <c r="E256" s="223"/>
      <c r="F256" s="223"/>
      <c r="G256" s="223"/>
      <c r="H256" s="223"/>
      <c r="I256" s="223"/>
      <c r="J256" s="223"/>
      <c r="K256" s="223"/>
      <c r="L256" s="223"/>
      <c r="M256" s="224"/>
      <c r="N256" s="9"/>
    </row>
    <row r="257" spans="1:14" ht="15.75" thickBot="1" x14ac:dyDescent="0.3">
      <c r="A257" s="4">
        <v>256</v>
      </c>
      <c r="B257" s="9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9"/>
    </row>
    <row r="258" spans="1:14" ht="27.95" customHeight="1" x14ac:dyDescent="0.25">
      <c r="A258" s="4">
        <v>257</v>
      </c>
      <c r="B258" s="9"/>
      <c r="C258" s="149" t="s">
        <v>123</v>
      </c>
      <c r="D258" s="150"/>
      <c r="E258" s="150"/>
      <c r="F258" s="150"/>
      <c r="G258" s="150"/>
      <c r="H258" s="150"/>
      <c r="I258" s="150"/>
      <c r="J258" s="150"/>
      <c r="K258" s="150"/>
      <c r="L258" s="150"/>
      <c r="M258" s="151"/>
      <c r="N258" s="9"/>
    </row>
    <row r="259" spans="1:14" ht="27.95" customHeight="1" x14ac:dyDescent="0.25">
      <c r="A259" s="4">
        <v>258</v>
      </c>
      <c r="B259" s="9"/>
      <c r="C259" s="26"/>
      <c r="D259" s="58"/>
      <c r="E259" s="189" t="s">
        <v>128</v>
      </c>
      <c r="F259" s="190"/>
      <c r="G259" s="189" t="s">
        <v>45</v>
      </c>
      <c r="H259" s="190"/>
      <c r="I259" s="21"/>
      <c r="J259" s="21"/>
      <c r="K259" s="21"/>
      <c r="M259" s="61"/>
      <c r="N259" s="9"/>
    </row>
    <row r="260" spans="1:14" x14ac:dyDescent="0.25">
      <c r="A260" s="4">
        <v>259</v>
      </c>
      <c r="B260" s="9"/>
      <c r="C260" s="26"/>
      <c r="D260" s="7" t="s">
        <v>193</v>
      </c>
      <c r="E260" s="179"/>
      <c r="F260" s="180"/>
      <c r="G260" s="245" t="str">
        <f>IF(E260="","-",IFERROR(E260/I$88,0))</f>
        <v>-</v>
      </c>
      <c r="H260" s="246"/>
      <c r="I260" s="21"/>
      <c r="J260" s="21"/>
      <c r="K260" s="21"/>
      <c r="M260" s="61"/>
      <c r="N260" s="9"/>
    </row>
    <row r="261" spans="1:14" ht="14.45" customHeight="1" x14ac:dyDescent="0.25">
      <c r="A261" s="4">
        <v>260</v>
      </c>
      <c r="B261" s="9"/>
      <c r="C261" s="26"/>
      <c r="D261" s="7" t="s">
        <v>194</v>
      </c>
      <c r="E261" s="179"/>
      <c r="F261" s="180"/>
      <c r="G261" s="245" t="str">
        <f>IF(E261="","-",IFERROR(E261/I$88,0))</f>
        <v>-</v>
      </c>
      <c r="H261" s="246"/>
      <c r="I261" s="21"/>
      <c r="J261" s="21"/>
      <c r="K261" s="21"/>
      <c r="M261" s="61"/>
      <c r="N261" s="9"/>
    </row>
    <row r="262" spans="1:14" x14ac:dyDescent="0.25">
      <c r="A262" s="4">
        <v>261</v>
      </c>
      <c r="B262" s="9"/>
      <c r="C262" s="26"/>
      <c r="D262" s="7" t="s">
        <v>195</v>
      </c>
      <c r="E262" s="179"/>
      <c r="F262" s="180"/>
      <c r="G262" s="245" t="str">
        <f>IF(E262="","-",IFERROR(E262/I$88,0))</f>
        <v>-</v>
      </c>
      <c r="H262" s="246"/>
      <c r="I262" s="21"/>
      <c r="J262" s="21"/>
      <c r="K262" s="21"/>
      <c r="M262" s="61"/>
      <c r="N262" s="9"/>
    </row>
    <row r="263" spans="1:14" ht="27.75" customHeight="1" x14ac:dyDescent="0.25">
      <c r="A263" s="4">
        <v>262</v>
      </c>
      <c r="B263" s="9"/>
      <c r="C263" s="26"/>
      <c r="D263" s="7" t="s">
        <v>196</v>
      </c>
      <c r="E263" s="179"/>
      <c r="F263" s="180"/>
      <c r="G263" s="245" t="str">
        <f>IF(E263="","-",IFERROR(E263/I$88,0))</f>
        <v>-</v>
      </c>
      <c r="H263" s="246"/>
      <c r="I263" s="21"/>
      <c r="J263" s="21"/>
      <c r="K263" s="21"/>
      <c r="M263" s="61"/>
      <c r="N263" s="9"/>
    </row>
    <row r="264" spans="1:14" ht="25.5" x14ac:dyDescent="0.25">
      <c r="A264" s="4">
        <v>263</v>
      </c>
      <c r="B264" s="9"/>
      <c r="C264" s="26"/>
      <c r="D264" s="7" t="s">
        <v>197</v>
      </c>
      <c r="E264" s="179"/>
      <c r="F264" s="180"/>
      <c r="G264" s="245" t="str">
        <f>IF(E264="","-",IFERROR(E264/(E261+_xlfn.SINGLE(CRRAEHMEDE___DOULANT2REAANN0)+_xlfn.SINGLE(CRRAEHMEDE___DOULANT1REAANN0)),0))</f>
        <v>-</v>
      </c>
      <c r="H264" s="246"/>
      <c r="I264" s="21"/>
      <c r="J264" s="21"/>
      <c r="K264" s="21"/>
      <c r="M264" s="61"/>
      <c r="N264" s="9"/>
    </row>
    <row r="265" spans="1:14" ht="9" customHeight="1" thickBot="1" x14ac:dyDescent="0.3">
      <c r="A265" s="4">
        <v>264</v>
      </c>
      <c r="B265" s="9"/>
      <c r="C265" s="222"/>
      <c r="D265" s="223"/>
      <c r="E265" s="223"/>
      <c r="F265" s="223"/>
      <c r="G265" s="223"/>
      <c r="H265" s="223"/>
      <c r="I265" s="223"/>
      <c r="J265" s="223"/>
      <c r="K265" s="223"/>
      <c r="L265" s="223"/>
      <c r="M265" s="224"/>
      <c r="N265" s="9"/>
    </row>
    <row r="266" spans="1:14" ht="15.75" thickBot="1" x14ac:dyDescent="0.3">
      <c r="A266" s="4">
        <v>265</v>
      </c>
      <c r="B266" s="9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9"/>
    </row>
    <row r="267" spans="1:14" ht="27.95" customHeight="1" x14ac:dyDescent="0.25">
      <c r="A267" s="4">
        <v>266</v>
      </c>
      <c r="B267" s="9"/>
      <c r="C267" s="149" t="s">
        <v>198</v>
      </c>
      <c r="D267" s="150"/>
      <c r="E267" s="150"/>
      <c r="F267" s="150"/>
      <c r="G267" s="150"/>
      <c r="H267" s="150"/>
      <c r="I267" s="150"/>
      <c r="J267" s="150"/>
      <c r="K267" s="150"/>
      <c r="L267" s="150"/>
      <c r="M267" s="151"/>
      <c r="N267" s="9"/>
    </row>
    <row r="268" spans="1:14" x14ac:dyDescent="0.25">
      <c r="A268" s="4">
        <v>267</v>
      </c>
      <c r="B268" s="9"/>
      <c r="C268" s="26"/>
      <c r="D268" s="58"/>
      <c r="E268" s="189" t="s">
        <v>128</v>
      </c>
      <c r="F268" s="190"/>
      <c r="G268" s="189" t="s">
        <v>45</v>
      </c>
      <c r="H268" s="190"/>
      <c r="I268" s="21"/>
      <c r="J268" s="21"/>
      <c r="K268" s="21"/>
      <c r="M268" s="61"/>
      <c r="N268" s="9"/>
    </row>
    <row r="269" spans="1:14" ht="24.75" customHeight="1" x14ac:dyDescent="0.25">
      <c r="A269" s="4">
        <v>268</v>
      </c>
      <c r="B269" s="9"/>
      <c r="C269" s="26"/>
      <c r="D269" s="7" t="s">
        <v>199</v>
      </c>
      <c r="E269" s="179"/>
      <c r="F269" s="180"/>
      <c r="G269" s="245" t="str">
        <f>IF(E269="","-",IFERROR(E269/I$88,0))</f>
        <v>-</v>
      </c>
      <c r="H269" s="246"/>
      <c r="I269" s="21"/>
      <c r="J269" s="21"/>
      <c r="K269" s="21"/>
      <c r="M269" s="61"/>
      <c r="N269" s="9"/>
    </row>
    <row r="270" spans="1:14" ht="26.1" customHeight="1" x14ac:dyDescent="0.25">
      <c r="A270" s="4">
        <v>269</v>
      </c>
      <c r="B270" s="9"/>
      <c r="C270" s="26"/>
      <c r="D270" s="7" t="s">
        <v>200</v>
      </c>
      <c r="E270" s="179"/>
      <c r="F270" s="180"/>
      <c r="G270" s="245" t="str">
        <f>IF(E270="","-",IFERROR(E270/I$88,0))</f>
        <v>-</v>
      </c>
      <c r="H270" s="246"/>
      <c r="I270" s="21"/>
      <c r="J270" s="21"/>
      <c r="K270" s="21"/>
      <c r="M270" s="61"/>
      <c r="N270" s="9"/>
    </row>
    <row r="271" spans="1:14" ht="9" customHeight="1" thickBot="1" x14ac:dyDescent="0.3">
      <c r="A271" s="4">
        <v>270</v>
      </c>
      <c r="B271" s="9"/>
      <c r="C271" s="222"/>
      <c r="D271" s="223"/>
      <c r="E271" s="223"/>
      <c r="F271" s="223"/>
      <c r="G271" s="223"/>
      <c r="H271" s="223"/>
      <c r="I271" s="223"/>
      <c r="J271" s="223"/>
      <c r="K271" s="223"/>
      <c r="L271" s="223"/>
      <c r="M271" s="224"/>
      <c r="N271" s="9"/>
    </row>
    <row r="272" spans="1:14" ht="15.75" thickBot="1" x14ac:dyDescent="0.3">
      <c r="A272" s="4">
        <v>271</v>
      </c>
      <c r="B272" s="9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9"/>
    </row>
    <row r="273" spans="1:14" ht="27.95" customHeight="1" x14ac:dyDescent="0.25">
      <c r="A273" s="4">
        <v>272</v>
      </c>
      <c r="B273" s="9"/>
      <c r="C273" s="149" t="s">
        <v>201</v>
      </c>
      <c r="D273" s="150"/>
      <c r="E273" s="150"/>
      <c r="F273" s="150"/>
      <c r="G273" s="150"/>
      <c r="H273" s="150"/>
      <c r="I273" s="150"/>
      <c r="J273" s="150"/>
      <c r="K273" s="150"/>
      <c r="L273" s="150"/>
      <c r="M273" s="151"/>
      <c r="N273" s="9"/>
    </row>
    <row r="274" spans="1:14" ht="26.1" customHeight="1" x14ac:dyDescent="0.25">
      <c r="A274" s="4">
        <v>273</v>
      </c>
      <c r="B274" s="9"/>
      <c r="C274" s="26"/>
      <c r="D274" s="58"/>
      <c r="E274" s="189" t="s">
        <v>23</v>
      </c>
      <c r="F274" s="190"/>
      <c r="G274" s="189" t="s">
        <v>202</v>
      </c>
      <c r="H274" s="190"/>
      <c r="I274" s="189" t="s">
        <v>45</v>
      </c>
      <c r="J274" s="190"/>
      <c r="K274" s="21"/>
      <c r="M274" s="61"/>
      <c r="N274" s="9"/>
    </row>
    <row r="275" spans="1:14" x14ac:dyDescent="0.25">
      <c r="A275" s="4">
        <v>274</v>
      </c>
      <c r="B275" s="9"/>
      <c r="C275" s="26"/>
      <c r="D275" s="7" t="s">
        <v>203</v>
      </c>
      <c r="E275" s="179"/>
      <c r="F275" s="180"/>
      <c r="G275" s="179"/>
      <c r="H275" s="180"/>
      <c r="I275" s="238" t="str">
        <f t="shared" ref="I275:I280" si="12">IF(G275="","-",IFERROR(G275/$I$88,0))</f>
        <v>-</v>
      </c>
      <c r="J275" s="239"/>
      <c r="K275" s="21"/>
      <c r="M275" s="61"/>
      <c r="N275" s="9"/>
    </row>
    <row r="276" spans="1:14" ht="14.45" customHeight="1" x14ac:dyDescent="0.25">
      <c r="A276" s="4">
        <v>275</v>
      </c>
      <c r="B276" s="9"/>
      <c r="C276" s="26"/>
      <c r="D276" s="7" t="s">
        <v>204</v>
      </c>
      <c r="E276" s="179"/>
      <c r="F276" s="180"/>
      <c r="G276" s="179"/>
      <c r="H276" s="180"/>
      <c r="I276" s="238" t="str">
        <f t="shared" si="12"/>
        <v>-</v>
      </c>
      <c r="J276" s="239"/>
      <c r="K276" s="21"/>
      <c r="M276" s="61"/>
      <c r="N276" s="9"/>
    </row>
    <row r="277" spans="1:14" x14ac:dyDescent="0.25">
      <c r="A277" s="4">
        <v>276</v>
      </c>
      <c r="B277" s="9"/>
      <c r="C277" s="26"/>
      <c r="D277" s="7" t="s">
        <v>205</v>
      </c>
      <c r="E277" s="179"/>
      <c r="F277" s="180"/>
      <c r="G277" s="179"/>
      <c r="H277" s="180"/>
      <c r="I277" s="238" t="str">
        <f t="shared" si="12"/>
        <v>-</v>
      </c>
      <c r="J277" s="239"/>
      <c r="K277" s="21"/>
      <c r="M277" s="61"/>
      <c r="N277" s="9"/>
    </row>
    <row r="278" spans="1:14" x14ac:dyDescent="0.25">
      <c r="A278" s="4">
        <v>277</v>
      </c>
      <c r="B278" s="9"/>
      <c r="C278" s="26"/>
      <c r="D278" s="7" t="s">
        <v>206</v>
      </c>
      <c r="E278" s="179"/>
      <c r="F278" s="180"/>
      <c r="G278" s="179"/>
      <c r="H278" s="180"/>
      <c r="I278" s="238" t="str">
        <f t="shared" si="12"/>
        <v>-</v>
      </c>
      <c r="J278" s="239"/>
      <c r="K278" s="21"/>
      <c r="M278" s="61"/>
      <c r="N278" s="9"/>
    </row>
    <row r="279" spans="1:14" x14ac:dyDescent="0.25">
      <c r="A279" s="4">
        <v>278</v>
      </c>
      <c r="B279" s="9"/>
      <c r="C279" s="26"/>
      <c r="D279" s="7" t="s">
        <v>207</v>
      </c>
      <c r="E279" s="179"/>
      <c r="F279" s="180"/>
      <c r="G279" s="179"/>
      <c r="H279" s="180"/>
      <c r="I279" s="238" t="str">
        <f t="shared" si="12"/>
        <v>-</v>
      </c>
      <c r="J279" s="239"/>
      <c r="K279" s="21"/>
      <c r="M279" s="61"/>
      <c r="N279" s="9"/>
    </row>
    <row r="280" spans="1:14" x14ac:dyDescent="0.25">
      <c r="A280" s="4">
        <v>279</v>
      </c>
      <c r="B280" s="9"/>
      <c r="C280" s="26"/>
      <c r="D280" s="7" t="s">
        <v>208</v>
      </c>
      <c r="E280" s="179"/>
      <c r="F280" s="180"/>
      <c r="G280" s="179"/>
      <c r="H280" s="180"/>
      <c r="I280" s="238" t="str">
        <f t="shared" si="12"/>
        <v>-</v>
      </c>
      <c r="J280" s="239"/>
      <c r="K280" s="21"/>
      <c r="M280" s="61"/>
      <c r="N280" s="9"/>
    </row>
    <row r="281" spans="1:14" ht="9" customHeight="1" thickBot="1" x14ac:dyDescent="0.3">
      <c r="A281" s="4">
        <v>280</v>
      </c>
      <c r="B281" s="9"/>
      <c r="C281" s="222"/>
      <c r="D281" s="223"/>
      <c r="E281" s="223"/>
      <c r="F281" s="223"/>
      <c r="G281" s="223"/>
      <c r="H281" s="223"/>
      <c r="I281" s="223"/>
      <c r="J281" s="223"/>
      <c r="K281" s="223"/>
      <c r="L281" s="223"/>
      <c r="M281" s="224"/>
      <c r="N281" s="9"/>
    </row>
    <row r="282" spans="1:14" ht="15.75" thickBot="1" x14ac:dyDescent="0.3">
      <c r="A282" s="4">
        <v>281</v>
      </c>
      <c r="B282" s="9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9"/>
    </row>
    <row r="283" spans="1:14" ht="27.95" customHeight="1" x14ac:dyDescent="0.25">
      <c r="A283" s="4">
        <v>282</v>
      </c>
      <c r="B283" s="9"/>
      <c r="C283" s="149" t="s">
        <v>209</v>
      </c>
      <c r="D283" s="150"/>
      <c r="E283" s="150"/>
      <c r="F283" s="150"/>
      <c r="G283" s="150"/>
      <c r="H283" s="150"/>
      <c r="I283" s="150"/>
      <c r="J283" s="150"/>
      <c r="K283" s="150"/>
      <c r="L283" s="150"/>
      <c r="M283" s="151"/>
      <c r="N283" s="9"/>
    </row>
    <row r="284" spans="1:14" ht="42" customHeight="1" x14ac:dyDescent="0.25">
      <c r="A284" s="4">
        <v>283</v>
      </c>
      <c r="B284" s="9"/>
      <c r="C284" s="26"/>
      <c r="D284" s="66" t="s">
        <v>210</v>
      </c>
      <c r="E284" s="250" t="s">
        <v>211</v>
      </c>
      <c r="F284" s="250"/>
      <c r="G284" s="21"/>
      <c r="H284" s="21"/>
      <c r="I284" s="21"/>
      <c r="J284" s="21"/>
      <c r="K284" s="21"/>
      <c r="M284" s="61"/>
      <c r="N284" s="9"/>
    </row>
    <row r="285" spans="1:14" x14ac:dyDescent="0.25">
      <c r="A285" s="4">
        <v>284</v>
      </c>
      <c r="B285" s="9"/>
      <c r="C285" s="26"/>
      <c r="D285" s="7" t="s">
        <v>121</v>
      </c>
      <c r="E285" s="179"/>
      <c r="F285" s="180"/>
      <c r="G285" s="21"/>
      <c r="H285" s="21"/>
      <c r="I285" s="21"/>
      <c r="J285" s="21"/>
      <c r="K285" s="21"/>
      <c r="M285" s="61"/>
      <c r="N285" s="9"/>
    </row>
    <row r="286" spans="1:14" ht="14.45" customHeight="1" x14ac:dyDescent="0.25">
      <c r="A286" s="4">
        <v>285</v>
      </c>
      <c r="B286" s="9"/>
      <c r="C286" s="26"/>
      <c r="D286" s="7" t="s">
        <v>212</v>
      </c>
      <c r="E286" s="179"/>
      <c r="F286" s="180"/>
      <c r="G286" s="21"/>
      <c r="H286" s="21"/>
      <c r="I286" s="21"/>
      <c r="J286" s="21"/>
      <c r="K286" s="21"/>
      <c r="M286" s="61"/>
      <c r="N286" s="9"/>
    </row>
    <row r="287" spans="1:14" x14ac:dyDescent="0.25">
      <c r="A287" s="4">
        <v>286</v>
      </c>
      <c r="B287" s="9"/>
      <c r="C287" s="26"/>
      <c r="D287" s="7" t="s">
        <v>123</v>
      </c>
      <c r="E287" s="179"/>
      <c r="F287" s="180"/>
      <c r="G287" s="21"/>
      <c r="H287" s="21"/>
      <c r="I287" s="21"/>
      <c r="J287" s="21"/>
      <c r="K287" s="21"/>
      <c r="M287" s="61"/>
      <c r="N287" s="9"/>
    </row>
    <row r="288" spans="1:14" x14ac:dyDescent="0.25">
      <c r="A288" s="4">
        <v>287</v>
      </c>
      <c r="B288" s="9"/>
      <c r="C288" s="26"/>
      <c r="D288" s="7" t="s">
        <v>168</v>
      </c>
      <c r="E288" s="179"/>
      <c r="F288" s="180"/>
      <c r="G288" s="21"/>
      <c r="H288" s="21"/>
      <c r="I288" s="21"/>
      <c r="J288" s="21"/>
      <c r="K288" s="21"/>
      <c r="M288" s="61"/>
      <c r="N288" s="9"/>
    </row>
    <row r="289" spans="1:14" ht="9" customHeight="1" x14ac:dyDescent="0.25">
      <c r="A289" s="4">
        <v>288</v>
      </c>
      <c r="B289" s="9"/>
      <c r="C289" s="26"/>
      <c r="M289" s="61"/>
      <c r="N289" s="9"/>
    </row>
    <row r="290" spans="1:14" ht="28.5" customHeight="1" x14ac:dyDescent="0.25">
      <c r="A290" s="4">
        <v>289</v>
      </c>
      <c r="B290" s="9"/>
      <c r="C290" s="26"/>
      <c r="D290" s="55" t="s">
        <v>213</v>
      </c>
      <c r="E290" s="251"/>
      <c r="F290" s="251"/>
      <c r="G290" s="251"/>
      <c r="H290" s="251"/>
      <c r="I290" s="251"/>
      <c r="J290" s="251"/>
      <c r="K290" s="251"/>
      <c r="L290" s="251"/>
      <c r="M290" s="61"/>
      <c r="N290" s="9"/>
    </row>
    <row r="291" spans="1:14" ht="28.5" customHeight="1" x14ac:dyDescent="0.25">
      <c r="A291" s="4">
        <v>290</v>
      </c>
      <c r="B291" s="9"/>
      <c r="C291" s="26"/>
      <c r="D291" s="55" t="s">
        <v>214</v>
      </c>
      <c r="E291" s="251"/>
      <c r="F291" s="251"/>
      <c r="G291" s="251"/>
      <c r="H291" s="251"/>
      <c r="I291" s="251"/>
      <c r="J291" s="251"/>
      <c r="K291" s="251"/>
      <c r="L291" s="251"/>
      <c r="M291" s="61"/>
      <c r="N291" s="9"/>
    </row>
    <row r="292" spans="1:14" ht="9" customHeight="1" thickBot="1" x14ac:dyDescent="0.3">
      <c r="A292" s="4">
        <v>291</v>
      </c>
      <c r="B292" s="9"/>
      <c r="C292" s="222"/>
      <c r="D292" s="223"/>
      <c r="E292" s="223"/>
      <c r="F292" s="223"/>
      <c r="G292" s="223"/>
      <c r="H292" s="223"/>
      <c r="I292" s="223"/>
      <c r="J292" s="223"/>
      <c r="K292" s="223"/>
      <c r="L292" s="223"/>
      <c r="M292" s="224"/>
      <c r="N292" s="9"/>
    </row>
    <row r="293" spans="1:14" ht="18.75" x14ac:dyDescent="0.25">
      <c r="A293" s="4">
        <v>292</v>
      </c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</row>
    <row r="294" spans="1:14" x14ac:dyDescent="0.25">
      <c r="A294" s="4">
        <v>293</v>
      </c>
      <c r="B294" s="176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</row>
    <row r="295" spans="1:14" ht="20.100000000000001" customHeight="1" thickBot="1" x14ac:dyDescent="0.3">
      <c r="A295" s="4">
        <v>294</v>
      </c>
      <c r="B295" s="148" t="s">
        <v>215</v>
      </c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</row>
    <row r="296" spans="1:14" ht="27.95" customHeight="1" x14ac:dyDescent="0.25">
      <c r="A296" s="4">
        <v>295</v>
      </c>
      <c r="B296" s="9"/>
      <c r="C296" s="149" t="s">
        <v>216</v>
      </c>
      <c r="D296" s="150"/>
      <c r="E296" s="150"/>
      <c r="F296" s="150"/>
      <c r="G296" s="150"/>
      <c r="H296" s="150"/>
      <c r="I296" s="150"/>
      <c r="J296" s="150"/>
      <c r="K296" s="150"/>
      <c r="L296" s="150"/>
      <c r="M296" s="151"/>
      <c r="N296" s="9"/>
    </row>
    <row r="297" spans="1:14" x14ac:dyDescent="0.25">
      <c r="A297" s="4">
        <v>296</v>
      </c>
      <c r="B297" s="9"/>
      <c r="C297" s="26"/>
      <c r="D297" s="58"/>
      <c r="E297" s="189" t="s">
        <v>24</v>
      </c>
      <c r="F297" s="190"/>
      <c r="G297" s="189" t="s">
        <v>45</v>
      </c>
      <c r="H297" s="190"/>
      <c r="I297" s="21"/>
      <c r="J297" s="21"/>
      <c r="K297" s="21"/>
      <c r="M297" s="61"/>
      <c r="N297" s="9"/>
    </row>
    <row r="298" spans="1:14" x14ac:dyDescent="0.25">
      <c r="A298" s="4">
        <v>297</v>
      </c>
      <c r="B298" s="9"/>
      <c r="C298" s="26"/>
      <c r="D298" s="7" t="s">
        <v>217</v>
      </c>
      <c r="E298" s="179"/>
      <c r="F298" s="180"/>
      <c r="G298" s="240"/>
      <c r="H298" s="241"/>
      <c r="I298" s="21"/>
      <c r="J298" s="21"/>
      <c r="K298" s="21"/>
      <c r="M298" s="61"/>
      <c r="N298" s="9"/>
    </row>
    <row r="299" spans="1:14" ht="14.45" customHeight="1" x14ac:dyDescent="0.25">
      <c r="A299" s="4">
        <v>298</v>
      </c>
      <c r="B299" s="9"/>
      <c r="C299" s="26"/>
      <c r="D299" s="7" t="s">
        <v>218</v>
      </c>
      <c r="E299" s="179"/>
      <c r="F299" s="180"/>
      <c r="G299" s="238" t="str">
        <f>IF(E299="","-",IFERROR(E299/E$298,0))</f>
        <v>-</v>
      </c>
      <c r="H299" s="239"/>
      <c r="I299" s="21"/>
      <c r="J299" s="21"/>
      <c r="K299" s="21"/>
      <c r="M299" s="61"/>
      <c r="N299" s="9"/>
    </row>
    <row r="300" spans="1:14" x14ac:dyDescent="0.25">
      <c r="A300" s="4">
        <v>299</v>
      </c>
      <c r="B300" s="9"/>
      <c r="C300" s="26"/>
      <c r="D300" s="7" t="s">
        <v>219</v>
      </c>
      <c r="E300" s="179"/>
      <c r="F300" s="180"/>
      <c r="G300" s="238" t="str">
        <f>IF(E300="","-",IFERROR(E300/E$298,0))</f>
        <v>-</v>
      </c>
      <c r="H300" s="239"/>
      <c r="I300" s="21"/>
      <c r="J300" s="21"/>
      <c r="K300" s="21"/>
      <c r="M300" s="61"/>
      <c r="N300" s="9"/>
    </row>
    <row r="301" spans="1:14" ht="25.5" x14ac:dyDescent="0.25">
      <c r="A301" s="4">
        <v>300</v>
      </c>
      <c r="B301" s="9"/>
      <c r="C301" s="26"/>
      <c r="D301" s="7" t="s">
        <v>220</v>
      </c>
      <c r="E301" s="179"/>
      <c r="F301" s="180"/>
      <c r="G301" s="238" t="str">
        <f>IF(E301="","-",IFERROR(E301/E$299,0))</f>
        <v>-</v>
      </c>
      <c r="H301" s="239"/>
      <c r="I301" s="21"/>
      <c r="J301" s="21"/>
      <c r="K301" s="21"/>
      <c r="M301" s="61"/>
      <c r="N301" s="9"/>
    </row>
    <row r="302" spans="1:14" ht="25.5" x14ac:dyDescent="0.25">
      <c r="A302" s="4">
        <v>301</v>
      </c>
      <c r="B302" s="9"/>
      <c r="C302" s="26"/>
      <c r="D302" s="7" t="s">
        <v>221</v>
      </c>
      <c r="E302" s="179"/>
      <c r="F302" s="180"/>
      <c r="G302" s="238" t="str">
        <f>IF(E302="","-",IFERROR(E302/E$299,0))</f>
        <v>-</v>
      </c>
      <c r="H302" s="239"/>
      <c r="I302" s="21"/>
      <c r="J302" s="21"/>
      <c r="K302" s="21"/>
      <c r="M302" s="61"/>
      <c r="N302" s="9"/>
    </row>
    <row r="303" spans="1:14" ht="25.5" x14ac:dyDescent="0.25">
      <c r="A303" s="4">
        <v>302</v>
      </c>
      <c r="B303" s="9"/>
      <c r="C303" s="26"/>
      <c r="D303" s="7" t="s">
        <v>222</v>
      </c>
      <c r="E303" s="179"/>
      <c r="F303" s="180"/>
      <c r="G303" s="238" t="str">
        <f>IF(E303="","-",IFERROR(E303/(_xlfn.SINGLE(CRRAEHMEDE___MODADM1_REAANN0)-_xlfn.SINGLE(CRRAEHMEDE___MODADM2_REAANN0)),0))</f>
        <v>-</v>
      </c>
      <c r="H303" s="239"/>
      <c r="I303" s="21"/>
      <c r="J303" s="21"/>
      <c r="K303" s="21"/>
      <c r="M303" s="61"/>
      <c r="N303" s="9"/>
    </row>
    <row r="304" spans="1:14" ht="25.5" x14ac:dyDescent="0.25">
      <c r="A304" s="4">
        <v>303</v>
      </c>
      <c r="B304" s="9"/>
      <c r="C304" s="26"/>
      <c r="D304" s="7" t="s">
        <v>223</v>
      </c>
      <c r="E304" s="179"/>
      <c r="F304" s="180"/>
      <c r="G304" s="238" t="str">
        <f>IF(E304="","-",IFERROR(E304/(E$298-_xlfn.SINGLE(CRRAEHMEDE___MODADM2_REAANN0)),0))</f>
        <v>-</v>
      </c>
      <c r="H304" s="239"/>
      <c r="I304" s="21"/>
      <c r="J304" s="21"/>
      <c r="K304" s="21"/>
      <c r="M304" s="61"/>
      <c r="N304" s="9"/>
    </row>
    <row r="305" spans="1:14" ht="9" customHeight="1" thickBot="1" x14ac:dyDescent="0.3">
      <c r="A305" s="4">
        <v>305</v>
      </c>
      <c r="B305" s="9"/>
      <c r="C305" s="222"/>
      <c r="D305" s="223"/>
      <c r="E305" s="223"/>
      <c r="F305" s="223"/>
      <c r="G305" s="223"/>
      <c r="H305" s="223"/>
      <c r="I305" s="223"/>
      <c r="J305" s="223"/>
      <c r="K305" s="223"/>
      <c r="L305" s="223"/>
      <c r="M305" s="224"/>
      <c r="N305" s="9"/>
    </row>
    <row r="306" spans="1:14" ht="15.75" thickBot="1" x14ac:dyDescent="0.3">
      <c r="A306" s="4">
        <v>306</v>
      </c>
      <c r="B306" s="9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9"/>
    </row>
    <row r="307" spans="1:14" ht="27.95" customHeight="1" x14ac:dyDescent="0.25">
      <c r="A307" s="4">
        <v>307</v>
      </c>
      <c r="B307" s="9"/>
      <c r="C307" s="149" t="s">
        <v>224</v>
      </c>
      <c r="D307" s="150"/>
      <c r="E307" s="150"/>
      <c r="F307" s="150"/>
      <c r="G307" s="150"/>
      <c r="H307" s="150"/>
      <c r="I307" s="150"/>
      <c r="J307" s="150"/>
      <c r="K307" s="150"/>
      <c r="L307" s="150"/>
      <c r="M307" s="151"/>
      <c r="N307" s="9"/>
    </row>
    <row r="308" spans="1:14" x14ac:dyDescent="0.25">
      <c r="A308" s="4">
        <v>308</v>
      </c>
      <c r="B308" s="9"/>
      <c r="C308" s="26"/>
      <c r="D308" s="58"/>
      <c r="E308" s="189" t="s">
        <v>37</v>
      </c>
      <c r="F308" s="190"/>
      <c r="G308" s="189" t="s">
        <v>45</v>
      </c>
      <c r="H308" s="190"/>
      <c r="I308" s="21"/>
      <c r="J308" s="21"/>
      <c r="K308" s="21"/>
      <c r="M308" s="61"/>
      <c r="N308" s="9"/>
    </row>
    <row r="309" spans="1:14" x14ac:dyDescent="0.25">
      <c r="A309" s="4">
        <v>309</v>
      </c>
      <c r="B309" s="9"/>
      <c r="C309" s="26"/>
      <c r="D309" s="7" t="s">
        <v>225</v>
      </c>
      <c r="E309" s="179"/>
      <c r="F309" s="180"/>
      <c r="G309" s="238" t="str">
        <f>IF(E309="","-",IFERROR(E309/I$88,0))</f>
        <v>-</v>
      </c>
      <c r="H309" s="239"/>
      <c r="I309" s="21"/>
      <c r="J309" s="21"/>
      <c r="K309" s="21"/>
      <c r="M309" s="61"/>
      <c r="N309" s="9"/>
    </row>
    <row r="310" spans="1:14" ht="26.1" customHeight="1" x14ac:dyDescent="0.25">
      <c r="A310" s="4">
        <v>310</v>
      </c>
      <c r="B310" s="9"/>
      <c r="C310" s="26"/>
      <c r="D310" s="7" t="s">
        <v>226</v>
      </c>
      <c r="E310" s="179"/>
      <c r="F310" s="180"/>
      <c r="G310" s="238" t="str">
        <f>IF(E310="","-",IFERROR(E310/I$88,0))</f>
        <v>-</v>
      </c>
      <c r="H310" s="239"/>
      <c r="I310" s="21"/>
      <c r="J310" s="21"/>
      <c r="K310" s="21"/>
      <c r="M310" s="61"/>
      <c r="N310" s="9"/>
    </row>
    <row r="311" spans="1:14" x14ac:dyDescent="0.25">
      <c r="A311" s="4">
        <v>311</v>
      </c>
      <c r="B311" s="9"/>
      <c r="C311" s="26"/>
      <c r="D311" s="7" t="s">
        <v>227</v>
      </c>
      <c r="E311" s="179"/>
      <c r="F311" s="180"/>
      <c r="G311" s="238" t="str">
        <f>IF(E311="","-",IFERROR(E311/I$88,0))</f>
        <v>-</v>
      </c>
      <c r="H311" s="239"/>
      <c r="I311" s="21"/>
      <c r="J311" s="21"/>
      <c r="K311" s="21"/>
      <c r="M311" s="61"/>
      <c r="N311" s="9"/>
    </row>
    <row r="312" spans="1:14" ht="9" customHeight="1" thickBot="1" x14ac:dyDescent="0.3">
      <c r="A312" s="4">
        <v>313</v>
      </c>
      <c r="B312" s="9"/>
      <c r="C312" s="222"/>
      <c r="D312" s="223"/>
      <c r="E312" s="223"/>
      <c r="F312" s="223"/>
      <c r="G312" s="223"/>
      <c r="H312" s="223"/>
      <c r="I312" s="223"/>
      <c r="J312" s="223"/>
      <c r="K312" s="223"/>
      <c r="L312" s="223"/>
      <c r="M312" s="224"/>
      <c r="N312" s="9"/>
    </row>
    <row r="313" spans="1:14" ht="15.75" thickBot="1" x14ac:dyDescent="0.3">
      <c r="A313" s="4">
        <v>314</v>
      </c>
      <c r="B313" s="9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9"/>
    </row>
    <row r="314" spans="1:14" ht="27.95" customHeight="1" x14ac:dyDescent="0.25">
      <c r="A314" s="4">
        <v>315</v>
      </c>
      <c r="B314" s="9"/>
      <c r="C314" s="149" t="s">
        <v>228</v>
      </c>
      <c r="D314" s="150"/>
      <c r="E314" s="150"/>
      <c r="F314" s="150"/>
      <c r="G314" s="150"/>
      <c r="H314" s="150"/>
      <c r="I314" s="150"/>
      <c r="J314" s="150"/>
      <c r="K314" s="150"/>
      <c r="L314" s="150"/>
      <c r="M314" s="151"/>
      <c r="N314" s="9"/>
    </row>
    <row r="315" spans="1:14" ht="27.6" customHeight="1" x14ac:dyDescent="0.25">
      <c r="A315" s="4">
        <v>316</v>
      </c>
      <c r="B315" s="9"/>
      <c r="C315" s="26"/>
      <c r="D315" s="58"/>
      <c r="E315" s="189" t="s">
        <v>229</v>
      </c>
      <c r="F315" s="190"/>
      <c r="G315" s="189" t="s">
        <v>45</v>
      </c>
      <c r="H315" s="190"/>
      <c r="I315" s="21"/>
      <c r="J315" s="21"/>
      <c r="K315" s="21"/>
      <c r="M315" s="61"/>
      <c r="N315" s="9"/>
    </row>
    <row r="316" spans="1:14" x14ac:dyDescent="0.25">
      <c r="A316" s="4">
        <v>317</v>
      </c>
      <c r="B316" s="9"/>
      <c r="C316" s="26"/>
      <c r="D316" s="7" t="s">
        <v>230</v>
      </c>
      <c r="E316" s="179"/>
      <c r="F316" s="180"/>
      <c r="G316" s="238" t="str">
        <f>IF(E316="","-",IFERROR(E316/I$88,0))</f>
        <v>-</v>
      </c>
      <c r="H316" s="239"/>
      <c r="I316" s="21"/>
      <c r="J316" s="21"/>
      <c r="K316" s="21"/>
      <c r="M316" s="61"/>
      <c r="N316" s="9"/>
    </row>
    <row r="317" spans="1:14" ht="14.45" customHeight="1" x14ac:dyDescent="0.25">
      <c r="A317" s="4">
        <v>318</v>
      </c>
      <c r="B317" s="9"/>
      <c r="C317" s="26"/>
      <c r="D317" s="7" t="s">
        <v>231</v>
      </c>
      <c r="E317" s="179"/>
      <c r="F317" s="180"/>
      <c r="G317" s="238" t="str">
        <f>IF(E317="","-",IFERROR(E317/I$88,0))</f>
        <v>-</v>
      </c>
      <c r="H317" s="239"/>
      <c r="I317" s="21"/>
      <c r="J317" s="21"/>
      <c r="K317" s="21"/>
      <c r="M317" s="61"/>
      <c r="N317" s="9"/>
    </row>
    <row r="318" spans="1:14" x14ac:dyDescent="0.25">
      <c r="A318" s="4">
        <v>319</v>
      </c>
      <c r="B318" s="9"/>
      <c r="C318" s="26"/>
      <c r="D318" s="7" t="s">
        <v>232</v>
      </c>
      <c r="E318" s="179"/>
      <c r="F318" s="180"/>
      <c r="G318" s="238" t="str">
        <f>IF(E318="","-",IFERROR(E318/I$88,0))</f>
        <v>-</v>
      </c>
      <c r="H318" s="239"/>
      <c r="I318" s="21"/>
      <c r="J318" s="21"/>
      <c r="K318" s="21"/>
      <c r="M318" s="61"/>
      <c r="N318" s="9"/>
    </row>
    <row r="319" spans="1:14" x14ac:dyDescent="0.25">
      <c r="A319" s="4">
        <v>320</v>
      </c>
      <c r="B319" s="9"/>
      <c r="C319" s="26"/>
      <c r="D319" s="7" t="s">
        <v>233</v>
      </c>
      <c r="E319" s="179"/>
      <c r="F319" s="180"/>
      <c r="G319" s="238" t="str">
        <f>IF(E319="","-",IFERROR(E319/I$88,0))</f>
        <v>-</v>
      </c>
      <c r="H319" s="239"/>
      <c r="I319" s="21"/>
      <c r="J319" s="21"/>
      <c r="K319" s="21"/>
      <c r="M319" s="61"/>
      <c r="N319" s="9"/>
    </row>
    <row r="320" spans="1:14" ht="8.4499999999999993" customHeight="1" thickBot="1" x14ac:dyDescent="0.3">
      <c r="A320" s="4">
        <v>321</v>
      </c>
      <c r="B320" s="9"/>
      <c r="C320" s="222"/>
      <c r="D320" s="223"/>
      <c r="E320" s="223"/>
      <c r="F320" s="223"/>
      <c r="G320" s="223"/>
      <c r="H320" s="223"/>
      <c r="I320" s="223"/>
      <c r="J320" s="223"/>
      <c r="K320" s="223"/>
      <c r="L320" s="223"/>
      <c r="M320" s="224"/>
      <c r="N320" s="9"/>
    </row>
    <row r="321" spans="1:14" ht="15.75" thickBot="1" x14ac:dyDescent="0.3">
      <c r="A321" s="4">
        <v>322</v>
      </c>
      <c r="B321" s="9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9"/>
    </row>
    <row r="322" spans="1:14" ht="27.95" customHeight="1" x14ac:dyDescent="0.25">
      <c r="A322" s="4">
        <v>323</v>
      </c>
      <c r="B322" s="9"/>
      <c r="C322" s="149" t="s">
        <v>234</v>
      </c>
      <c r="D322" s="150"/>
      <c r="E322" s="150"/>
      <c r="F322" s="150"/>
      <c r="G322" s="150"/>
      <c r="H322" s="150"/>
      <c r="I322" s="150"/>
      <c r="J322" s="150"/>
      <c r="K322" s="150"/>
      <c r="L322" s="150"/>
      <c r="M322" s="151"/>
      <c r="N322" s="9"/>
    </row>
    <row r="323" spans="1:14" x14ac:dyDescent="0.25">
      <c r="A323" s="4">
        <v>324</v>
      </c>
      <c r="B323" s="9"/>
      <c r="C323" s="26"/>
      <c r="D323" s="58"/>
      <c r="E323" s="189" t="s">
        <v>23</v>
      </c>
      <c r="F323" s="190"/>
      <c r="G323" s="21"/>
      <c r="H323" s="21"/>
      <c r="I323" s="21"/>
      <c r="J323" s="21"/>
      <c r="K323" s="21"/>
      <c r="M323" s="61"/>
      <c r="N323" s="9"/>
    </row>
    <row r="324" spans="1:14" x14ac:dyDescent="0.25">
      <c r="A324" s="4">
        <v>325</v>
      </c>
      <c r="B324" s="9"/>
      <c r="C324" s="26"/>
      <c r="D324" s="7" t="s">
        <v>235</v>
      </c>
      <c r="E324" s="179"/>
      <c r="F324" s="180"/>
      <c r="G324" s="21"/>
      <c r="H324" s="21"/>
      <c r="I324" s="21"/>
      <c r="J324" s="21"/>
      <c r="K324" s="21"/>
      <c r="M324" s="61"/>
      <c r="N324" s="9"/>
    </row>
    <row r="325" spans="1:14" x14ac:dyDescent="0.25">
      <c r="A325" s="4">
        <v>326</v>
      </c>
      <c r="B325" s="9"/>
      <c r="C325" s="26"/>
      <c r="D325" s="7" t="s">
        <v>236</v>
      </c>
      <c r="E325" s="179"/>
      <c r="F325" s="180"/>
      <c r="G325" s="21"/>
      <c r="H325" s="21"/>
      <c r="I325" s="21"/>
      <c r="J325" s="21"/>
      <c r="K325" s="21"/>
      <c r="M325" s="61"/>
      <c r="N325" s="9"/>
    </row>
    <row r="326" spans="1:14" x14ac:dyDescent="0.25">
      <c r="A326" s="4">
        <v>327</v>
      </c>
      <c r="B326" s="9"/>
      <c r="C326" s="26"/>
      <c r="D326" s="7" t="s">
        <v>237</v>
      </c>
      <c r="E326" s="179"/>
      <c r="F326" s="180"/>
      <c r="G326" s="21"/>
      <c r="H326" s="21"/>
      <c r="I326" s="21"/>
      <c r="J326" s="21"/>
      <c r="K326" s="21"/>
      <c r="M326" s="61"/>
      <c r="N326" s="9"/>
    </row>
    <row r="327" spans="1:14" x14ac:dyDescent="0.25">
      <c r="A327" s="4">
        <v>328</v>
      </c>
      <c r="B327" s="9"/>
      <c r="C327" s="26"/>
      <c r="D327" s="7" t="s">
        <v>168</v>
      </c>
      <c r="E327" s="179"/>
      <c r="F327" s="180"/>
      <c r="G327" s="21"/>
      <c r="H327" s="21"/>
      <c r="I327" s="21"/>
      <c r="J327" s="21"/>
      <c r="K327" s="21"/>
      <c r="M327" s="61"/>
      <c r="N327" s="9"/>
    </row>
    <row r="328" spans="1:14" ht="9" customHeight="1" thickBot="1" x14ac:dyDescent="0.3">
      <c r="A328" s="4">
        <v>329</v>
      </c>
      <c r="B328" s="9"/>
      <c r="C328" s="222"/>
      <c r="D328" s="223"/>
      <c r="E328" s="223"/>
      <c r="F328" s="223"/>
      <c r="G328" s="223"/>
      <c r="H328" s="223"/>
      <c r="I328" s="223"/>
      <c r="J328" s="223"/>
      <c r="K328" s="223"/>
      <c r="L328" s="223"/>
      <c r="M328" s="224"/>
      <c r="N328" s="9"/>
    </row>
    <row r="329" spans="1:14" ht="15.75" thickBot="1" x14ac:dyDescent="0.3">
      <c r="A329" s="4">
        <v>330</v>
      </c>
      <c r="B329" s="9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9"/>
    </row>
    <row r="330" spans="1:14" ht="27.95" customHeight="1" x14ac:dyDescent="0.25">
      <c r="A330" s="4">
        <v>331</v>
      </c>
      <c r="B330" s="9"/>
      <c r="C330" s="149" t="s">
        <v>238</v>
      </c>
      <c r="D330" s="150"/>
      <c r="E330" s="150"/>
      <c r="F330" s="150"/>
      <c r="G330" s="150"/>
      <c r="H330" s="150"/>
      <c r="I330" s="150"/>
      <c r="J330" s="150"/>
      <c r="K330" s="150"/>
      <c r="L330" s="150"/>
      <c r="M330" s="151"/>
      <c r="N330" s="9"/>
    </row>
    <row r="331" spans="1:14" x14ac:dyDescent="0.25">
      <c r="A331" s="4">
        <v>332</v>
      </c>
      <c r="B331" s="9"/>
      <c r="C331" s="26"/>
      <c r="D331" s="58"/>
      <c r="E331" s="189" t="s">
        <v>23</v>
      </c>
      <c r="F331" s="190"/>
      <c r="G331" s="21"/>
      <c r="H331" s="21"/>
      <c r="I331" s="21"/>
      <c r="J331" s="21"/>
      <c r="K331" s="21"/>
      <c r="M331" s="61"/>
      <c r="N331" s="9"/>
    </row>
    <row r="332" spans="1:14" x14ac:dyDescent="0.25">
      <c r="A332" s="4">
        <v>333</v>
      </c>
      <c r="B332" s="9"/>
      <c r="C332" s="26"/>
      <c r="D332" s="7" t="s">
        <v>239</v>
      </c>
      <c r="E332" s="179"/>
      <c r="F332" s="180"/>
      <c r="G332" s="21"/>
      <c r="H332" s="21"/>
      <c r="I332" s="21"/>
      <c r="J332" s="21"/>
      <c r="K332" s="21"/>
      <c r="M332" s="61"/>
      <c r="N332" s="9"/>
    </row>
    <row r="333" spans="1:14" ht="15.6" customHeight="1" x14ac:dyDescent="0.25">
      <c r="A333" s="4">
        <v>334</v>
      </c>
      <c r="B333" s="9"/>
      <c r="C333" s="26"/>
      <c r="D333" s="7" t="s">
        <v>240</v>
      </c>
      <c r="E333" s="179"/>
      <c r="F333" s="180"/>
      <c r="G333" s="21"/>
      <c r="H333" s="21"/>
      <c r="I333" s="21"/>
      <c r="J333" s="21"/>
      <c r="K333" s="21"/>
      <c r="M333" s="61"/>
      <c r="N333" s="9"/>
    </row>
    <row r="334" spans="1:14" ht="15.6" customHeight="1" x14ac:dyDescent="0.25">
      <c r="A334" s="4">
        <v>335</v>
      </c>
      <c r="B334" s="9"/>
      <c r="C334" s="26"/>
      <c r="D334" s="7" t="s">
        <v>241</v>
      </c>
      <c r="E334" s="179"/>
      <c r="F334" s="180"/>
      <c r="G334" s="21"/>
      <c r="H334" s="21"/>
      <c r="I334" s="21"/>
      <c r="J334" s="21"/>
      <c r="K334" s="21"/>
      <c r="M334" s="61"/>
      <c r="N334" s="9"/>
    </row>
    <row r="335" spans="1:14" x14ac:dyDescent="0.25">
      <c r="A335" s="4">
        <v>336</v>
      </c>
      <c r="B335" s="9"/>
      <c r="C335" s="26"/>
      <c r="D335" s="7" t="s">
        <v>242</v>
      </c>
      <c r="E335" s="179"/>
      <c r="F335" s="180"/>
      <c r="G335" s="21"/>
      <c r="H335" s="21"/>
      <c r="I335" s="21"/>
      <c r="J335" s="21"/>
      <c r="K335" s="21"/>
      <c r="M335" s="61"/>
      <c r="N335" s="9"/>
    </row>
    <row r="336" spans="1:14" ht="9" customHeight="1" thickBot="1" x14ac:dyDescent="0.3">
      <c r="A336" s="4">
        <v>337</v>
      </c>
      <c r="B336" s="9"/>
      <c r="C336" s="222"/>
      <c r="D336" s="223"/>
      <c r="E336" s="223"/>
      <c r="F336" s="223"/>
      <c r="G336" s="223"/>
      <c r="H336" s="223"/>
      <c r="I336" s="223"/>
      <c r="J336" s="223"/>
      <c r="K336" s="223"/>
      <c r="L336" s="223"/>
      <c r="M336" s="224"/>
      <c r="N336" s="9"/>
    </row>
    <row r="337" spans="1:14" ht="15.75" thickBot="1" x14ac:dyDescent="0.3">
      <c r="A337" s="4">
        <v>338</v>
      </c>
      <c r="B337" s="9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9"/>
    </row>
    <row r="338" spans="1:14" ht="27.95" customHeight="1" x14ac:dyDescent="0.25">
      <c r="A338" s="4">
        <v>339</v>
      </c>
      <c r="B338" s="9"/>
      <c r="C338" s="149" t="s">
        <v>243</v>
      </c>
      <c r="D338" s="150"/>
      <c r="E338" s="150"/>
      <c r="F338" s="150"/>
      <c r="G338" s="150"/>
      <c r="H338" s="150"/>
      <c r="I338" s="150"/>
      <c r="J338" s="150"/>
      <c r="K338" s="150"/>
      <c r="L338" s="150"/>
      <c r="M338" s="151"/>
      <c r="N338" s="9"/>
    </row>
    <row r="339" spans="1:14" x14ac:dyDescent="0.25">
      <c r="A339" s="4">
        <v>340</v>
      </c>
      <c r="B339" s="9"/>
      <c r="C339" s="26"/>
      <c r="D339" s="66" t="s">
        <v>244</v>
      </c>
      <c r="E339" s="189" t="s">
        <v>37</v>
      </c>
      <c r="F339" s="190"/>
      <c r="G339" s="189" t="s">
        <v>45</v>
      </c>
      <c r="H339" s="190"/>
      <c r="I339" s="21"/>
      <c r="J339" s="21"/>
      <c r="K339" s="21"/>
      <c r="M339" s="61"/>
      <c r="N339" s="9"/>
    </row>
    <row r="340" spans="1:14" ht="43.5" customHeight="1" x14ac:dyDescent="0.25">
      <c r="A340" s="4">
        <v>341</v>
      </c>
      <c r="B340" s="9"/>
      <c r="C340" s="26"/>
      <c r="D340" s="7" t="s">
        <v>245</v>
      </c>
      <c r="E340" s="179"/>
      <c r="F340" s="180"/>
      <c r="G340" s="243"/>
      <c r="H340" s="244"/>
      <c r="I340" s="21"/>
      <c r="J340" s="21"/>
      <c r="K340" s="21"/>
      <c r="M340" s="61"/>
      <c r="N340" s="9"/>
    </row>
    <row r="341" spans="1:14" ht="26.1" customHeight="1" x14ac:dyDescent="0.25">
      <c r="A341" s="4">
        <v>342</v>
      </c>
      <c r="B341" s="9"/>
      <c r="C341" s="26"/>
      <c r="D341" s="7" t="s">
        <v>246</v>
      </c>
      <c r="E341" s="179"/>
      <c r="F341" s="180"/>
      <c r="G341" s="243"/>
      <c r="H341" s="244"/>
      <c r="I341" s="21"/>
      <c r="J341" s="21"/>
      <c r="K341" s="21"/>
      <c r="M341" s="61"/>
      <c r="N341" s="9"/>
    </row>
    <row r="342" spans="1:14" ht="41.25" customHeight="1" x14ac:dyDescent="0.25">
      <c r="A342" s="4">
        <v>343</v>
      </c>
      <c r="B342" s="9"/>
      <c r="C342" s="26"/>
      <c r="D342" s="7" t="s">
        <v>247</v>
      </c>
      <c r="E342" s="179"/>
      <c r="F342" s="180"/>
      <c r="G342" s="243"/>
      <c r="H342" s="244"/>
      <c r="I342" s="21"/>
      <c r="J342" s="21"/>
      <c r="K342" s="21"/>
      <c r="M342" s="61"/>
      <c r="N342" s="9"/>
    </row>
    <row r="343" spans="1:14" ht="30" customHeight="1" x14ac:dyDescent="0.25">
      <c r="A343" s="4">
        <v>344</v>
      </c>
      <c r="B343" s="9"/>
      <c r="C343" s="26"/>
      <c r="D343" s="7" t="s">
        <v>248</v>
      </c>
      <c r="E343" s="179"/>
      <c r="F343" s="180"/>
      <c r="G343" s="243"/>
      <c r="H343" s="244"/>
      <c r="I343" s="21"/>
      <c r="J343" s="21"/>
      <c r="K343" s="21"/>
      <c r="M343" s="61"/>
      <c r="N343" s="9"/>
    </row>
    <row r="344" spans="1:14" ht="32.450000000000003" customHeight="1" x14ac:dyDescent="0.25">
      <c r="A344" s="4">
        <v>345</v>
      </c>
      <c r="B344" s="9"/>
      <c r="C344" s="26"/>
      <c r="D344" s="7" t="s">
        <v>249</v>
      </c>
      <c r="E344" s="179"/>
      <c r="F344" s="180"/>
      <c r="G344" s="243"/>
      <c r="H344" s="244"/>
      <c r="I344" s="21"/>
      <c r="J344" s="21"/>
      <c r="K344" s="21"/>
      <c r="M344" s="61"/>
      <c r="N344" s="9"/>
    </row>
    <row r="345" spans="1:14" ht="27.95" customHeight="1" x14ac:dyDescent="0.25">
      <c r="A345" s="4">
        <v>346</v>
      </c>
      <c r="B345" s="9"/>
      <c r="C345" s="26"/>
      <c r="D345" s="7" t="s">
        <v>250</v>
      </c>
      <c r="E345" s="179"/>
      <c r="F345" s="180"/>
      <c r="G345" s="243"/>
      <c r="H345" s="244"/>
      <c r="I345" s="21"/>
      <c r="J345" s="21"/>
      <c r="K345" s="21"/>
      <c r="M345" s="61"/>
      <c r="N345" s="9"/>
    </row>
    <row r="346" spans="1:14" ht="9" customHeight="1" thickBot="1" x14ac:dyDescent="0.3">
      <c r="A346" s="4">
        <v>347</v>
      </c>
      <c r="B346" s="9"/>
      <c r="C346" s="222"/>
      <c r="D346" s="223"/>
      <c r="E346" s="223"/>
      <c r="F346" s="223"/>
      <c r="G346" s="223"/>
      <c r="H346" s="223"/>
      <c r="I346" s="223"/>
      <c r="J346" s="223"/>
      <c r="K346" s="223"/>
      <c r="L346" s="223"/>
      <c r="M346" s="224"/>
      <c r="N346" s="9"/>
    </row>
    <row r="347" spans="1:14" ht="15.75" thickBot="1" x14ac:dyDescent="0.3">
      <c r="A347" s="4">
        <v>348</v>
      </c>
      <c r="B347" s="9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9"/>
    </row>
    <row r="348" spans="1:14" ht="27.95" customHeight="1" x14ac:dyDescent="0.25">
      <c r="A348" s="4">
        <v>349</v>
      </c>
      <c r="B348" s="9"/>
      <c r="C348" s="149" t="s">
        <v>251</v>
      </c>
      <c r="D348" s="150"/>
      <c r="E348" s="150"/>
      <c r="F348" s="150"/>
      <c r="G348" s="150"/>
      <c r="H348" s="150"/>
      <c r="I348" s="150"/>
      <c r="J348" s="150"/>
      <c r="K348" s="150"/>
      <c r="L348" s="150"/>
      <c r="M348" s="151"/>
      <c r="N348" s="9"/>
    </row>
    <row r="349" spans="1:14" x14ac:dyDescent="0.25">
      <c r="A349" s="4">
        <v>350</v>
      </c>
      <c r="B349" s="9"/>
      <c r="C349" s="26"/>
      <c r="D349" s="58"/>
      <c r="E349" s="189" t="s">
        <v>37</v>
      </c>
      <c r="F349" s="190"/>
      <c r="G349" s="189" t="s">
        <v>45</v>
      </c>
      <c r="H349" s="190"/>
      <c r="I349" s="21"/>
      <c r="J349" s="21"/>
      <c r="K349" s="21"/>
      <c r="M349" s="61"/>
      <c r="N349" s="9"/>
    </row>
    <row r="350" spans="1:14" x14ac:dyDescent="0.25">
      <c r="A350" s="4">
        <v>351</v>
      </c>
      <c r="B350" s="9"/>
      <c r="C350" s="26"/>
      <c r="D350" s="7" t="s">
        <v>252</v>
      </c>
      <c r="E350" s="179"/>
      <c r="F350" s="180"/>
      <c r="G350" s="238" t="str">
        <f>IF(E350="","-",IFERROR(E350/I$30,0))</f>
        <v>-</v>
      </c>
      <c r="H350" s="239"/>
      <c r="I350" s="21"/>
      <c r="J350" s="21"/>
      <c r="K350" s="21"/>
      <c r="M350" s="61"/>
      <c r="N350" s="9"/>
    </row>
    <row r="351" spans="1:14" ht="14.45" customHeight="1" x14ac:dyDescent="0.25">
      <c r="A351" s="4">
        <v>352</v>
      </c>
      <c r="B351" s="9"/>
      <c r="C351" s="26"/>
      <c r="D351" s="7" t="s">
        <v>253</v>
      </c>
      <c r="E351" s="179"/>
      <c r="F351" s="180"/>
      <c r="G351" s="238" t="str">
        <f>IF(E351="","-",IFERROR(E351/I$30,0))</f>
        <v>-</v>
      </c>
      <c r="H351" s="239"/>
      <c r="I351" s="21"/>
      <c r="J351" s="21"/>
      <c r="K351" s="21"/>
      <c r="M351" s="61"/>
      <c r="N351" s="9"/>
    </row>
    <row r="352" spans="1:14" x14ac:dyDescent="0.25">
      <c r="A352" s="4">
        <v>353</v>
      </c>
      <c r="B352" s="9"/>
      <c r="C352" s="26"/>
      <c r="D352" s="7" t="s">
        <v>254</v>
      </c>
      <c r="E352" s="179"/>
      <c r="F352" s="180"/>
      <c r="G352" s="238" t="str">
        <f>IF(E352="","-",IFERROR(E352/I$30,0))</f>
        <v>-</v>
      </c>
      <c r="H352" s="239"/>
      <c r="I352" s="21"/>
      <c r="J352" s="21"/>
      <c r="K352" s="21"/>
      <c r="M352" s="61"/>
      <c r="N352" s="9"/>
    </row>
    <row r="353" spans="1:14" ht="9" customHeight="1" thickBot="1" x14ac:dyDescent="0.3">
      <c r="A353" s="4">
        <v>354</v>
      </c>
      <c r="B353" s="9"/>
      <c r="C353" s="222"/>
      <c r="D353" s="223"/>
      <c r="E353" s="223"/>
      <c r="F353" s="223"/>
      <c r="G353" s="223"/>
      <c r="H353" s="223"/>
      <c r="I353" s="223"/>
      <c r="J353" s="223"/>
      <c r="K353" s="223"/>
      <c r="L353" s="223"/>
      <c r="M353" s="224"/>
      <c r="N353" s="9"/>
    </row>
    <row r="354" spans="1:14" ht="15.75" thickBot="1" x14ac:dyDescent="0.3">
      <c r="A354" s="4">
        <v>355</v>
      </c>
      <c r="B354" s="9"/>
      <c r="C354" s="25"/>
      <c r="D354" s="232"/>
      <c r="E354" s="232"/>
      <c r="F354" s="232"/>
      <c r="G354" s="232"/>
      <c r="H354" s="232"/>
      <c r="I354" s="232"/>
      <c r="J354" s="232"/>
      <c r="K354" s="232"/>
      <c r="L354" s="232"/>
      <c r="M354" s="25"/>
      <c r="N354" s="9"/>
    </row>
    <row r="355" spans="1:14" ht="28.5" customHeight="1" x14ac:dyDescent="0.25">
      <c r="A355" s="4">
        <v>356</v>
      </c>
      <c r="B355" s="9"/>
      <c r="C355" s="149" t="s">
        <v>255</v>
      </c>
      <c r="D355" s="150"/>
      <c r="E355" s="150"/>
      <c r="F355" s="150"/>
      <c r="G355" s="150"/>
      <c r="H355" s="150"/>
      <c r="I355" s="150"/>
      <c r="J355" s="150"/>
      <c r="K355" s="150"/>
      <c r="L355" s="150"/>
      <c r="M355" s="151"/>
      <c r="N355" s="9"/>
    </row>
    <row r="356" spans="1:14" ht="27.95" customHeight="1" x14ac:dyDescent="0.25">
      <c r="A356" s="4">
        <v>357</v>
      </c>
      <c r="B356" s="9"/>
      <c r="C356" s="26"/>
      <c r="D356" s="58"/>
      <c r="E356" s="189" t="s">
        <v>256</v>
      </c>
      <c r="F356" s="190"/>
      <c r="G356" s="189" t="s">
        <v>37</v>
      </c>
      <c r="H356" s="190"/>
      <c r="I356" s="189" t="s">
        <v>257</v>
      </c>
      <c r="J356" s="190"/>
      <c r="K356" s="21"/>
      <c r="M356" s="61"/>
      <c r="N356" s="9"/>
    </row>
    <row r="357" spans="1:14" x14ac:dyDescent="0.25">
      <c r="A357" s="4">
        <v>358</v>
      </c>
      <c r="B357" s="9"/>
      <c r="C357" s="26"/>
      <c r="D357" s="7" t="s">
        <v>258</v>
      </c>
      <c r="E357" s="179"/>
      <c r="F357" s="180"/>
      <c r="G357" s="179"/>
      <c r="H357" s="180"/>
      <c r="I357" s="238" t="str">
        <f>IF(G357="","-",IFERROR(G357/I$30,0))</f>
        <v>-</v>
      </c>
      <c r="J357" s="239"/>
      <c r="K357" s="21"/>
      <c r="M357" s="61"/>
      <c r="N357" s="9"/>
    </row>
    <row r="358" spans="1:14" ht="14.45" customHeight="1" x14ac:dyDescent="0.25">
      <c r="A358" s="4">
        <v>359</v>
      </c>
      <c r="B358" s="9"/>
      <c r="C358" s="26"/>
      <c r="D358" s="7" t="s">
        <v>259</v>
      </c>
      <c r="E358" s="179"/>
      <c r="F358" s="180"/>
      <c r="G358" s="179"/>
      <c r="H358" s="180"/>
      <c r="I358" s="238" t="str">
        <f t="shared" ref="I358:I372" si="13">IF(G358="","-",IFERROR(G358/I$30,0))</f>
        <v>-</v>
      </c>
      <c r="J358" s="239"/>
      <c r="K358" s="21"/>
      <c r="M358" s="61"/>
      <c r="N358" s="9"/>
    </row>
    <row r="359" spans="1:14" x14ac:dyDescent="0.25">
      <c r="A359" s="4">
        <v>360</v>
      </c>
      <c r="B359" s="9"/>
      <c r="C359" s="26"/>
      <c r="D359" s="7" t="s">
        <v>260</v>
      </c>
      <c r="E359" s="179"/>
      <c r="F359" s="180"/>
      <c r="G359" s="179"/>
      <c r="H359" s="180"/>
      <c r="I359" s="238" t="str">
        <f t="shared" si="13"/>
        <v>-</v>
      </c>
      <c r="J359" s="239"/>
      <c r="K359" s="21"/>
      <c r="M359" s="61"/>
      <c r="N359" s="9"/>
    </row>
    <row r="360" spans="1:14" x14ac:dyDescent="0.25">
      <c r="A360" s="4">
        <v>361</v>
      </c>
      <c r="B360" s="9"/>
      <c r="C360" s="26"/>
      <c r="D360" s="7" t="s">
        <v>261</v>
      </c>
      <c r="E360" s="179"/>
      <c r="F360" s="180"/>
      <c r="G360" s="179"/>
      <c r="H360" s="180"/>
      <c r="I360" s="238" t="str">
        <f t="shared" si="13"/>
        <v>-</v>
      </c>
      <c r="J360" s="239"/>
      <c r="K360" s="21"/>
      <c r="M360" s="61"/>
      <c r="N360" s="9"/>
    </row>
    <row r="361" spans="1:14" x14ac:dyDescent="0.25">
      <c r="A361" s="4">
        <v>362</v>
      </c>
      <c r="B361" s="9"/>
      <c r="C361" s="26"/>
      <c r="D361" s="7" t="s">
        <v>262</v>
      </c>
      <c r="E361" s="179"/>
      <c r="F361" s="180"/>
      <c r="G361" s="179"/>
      <c r="H361" s="180"/>
      <c r="I361" s="238" t="str">
        <f t="shared" si="13"/>
        <v>-</v>
      </c>
      <c r="J361" s="239"/>
      <c r="K361" s="21"/>
      <c r="M361" s="61"/>
      <c r="N361" s="9"/>
    </row>
    <row r="362" spans="1:14" x14ac:dyDescent="0.25">
      <c r="A362" s="4">
        <v>363</v>
      </c>
      <c r="B362" s="9"/>
      <c r="C362" s="26"/>
      <c r="D362" s="7" t="s">
        <v>263</v>
      </c>
      <c r="E362" s="179"/>
      <c r="F362" s="180"/>
      <c r="G362" s="179"/>
      <c r="H362" s="180"/>
      <c r="I362" s="238" t="str">
        <f t="shared" si="13"/>
        <v>-</v>
      </c>
      <c r="J362" s="239"/>
      <c r="K362" s="21"/>
      <c r="M362" s="61"/>
      <c r="N362" s="9"/>
    </row>
    <row r="363" spans="1:14" x14ac:dyDescent="0.25">
      <c r="A363" s="4">
        <v>364</v>
      </c>
      <c r="B363" s="9"/>
      <c r="C363" s="26"/>
      <c r="D363" s="7" t="s">
        <v>264</v>
      </c>
      <c r="E363" s="179"/>
      <c r="F363" s="180"/>
      <c r="G363" s="179"/>
      <c r="H363" s="180"/>
      <c r="I363" s="238" t="str">
        <f t="shared" si="13"/>
        <v>-</v>
      </c>
      <c r="J363" s="239"/>
      <c r="K363" s="21"/>
      <c r="M363" s="61"/>
      <c r="N363" s="9"/>
    </row>
    <row r="364" spans="1:14" x14ac:dyDescent="0.25">
      <c r="A364" s="4">
        <v>365</v>
      </c>
      <c r="B364" s="9"/>
      <c r="C364" s="26"/>
      <c r="D364" s="7" t="s">
        <v>265</v>
      </c>
      <c r="E364" s="179"/>
      <c r="F364" s="180"/>
      <c r="G364" s="179"/>
      <c r="H364" s="180"/>
      <c r="I364" s="238" t="str">
        <f t="shared" si="13"/>
        <v>-</v>
      </c>
      <c r="J364" s="239"/>
      <c r="K364" s="21"/>
      <c r="M364" s="61"/>
      <c r="N364" s="9"/>
    </row>
    <row r="365" spans="1:14" x14ac:dyDescent="0.25">
      <c r="A365" s="4">
        <v>366</v>
      </c>
      <c r="B365" s="9"/>
      <c r="C365" s="26"/>
      <c r="D365" s="7" t="s">
        <v>266</v>
      </c>
      <c r="E365" s="179"/>
      <c r="F365" s="180"/>
      <c r="G365" s="179"/>
      <c r="H365" s="180"/>
      <c r="I365" s="238" t="str">
        <f t="shared" si="13"/>
        <v>-</v>
      </c>
      <c r="J365" s="239"/>
      <c r="K365" s="21"/>
      <c r="M365" s="61"/>
      <c r="N365" s="9"/>
    </row>
    <row r="366" spans="1:14" x14ac:dyDescent="0.25">
      <c r="A366" s="4">
        <v>367</v>
      </c>
      <c r="B366" s="9"/>
      <c r="C366" s="26"/>
      <c r="D366" s="7" t="s">
        <v>267</v>
      </c>
      <c r="E366" s="179"/>
      <c r="F366" s="180"/>
      <c r="G366" s="179"/>
      <c r="H366" s="180"/>
      <c r="I366" s="238" t="str">
        <f t="shared" si="13"/>
        <v>-</v>
      </c>
      <c r="J366" s="239"/>
      <c r="K366" s="21"/>
      <c r="M366" s="61"/>
      <c r="N366" s="9"/>
    </row>
    <row r="367" spans="1:14" x14ac:dyDescent="0.25">
      <c r="A367" s="4">
        <v>368</v>
      </c>
      <c r="B367" s="9"/>
      <c r="C367" s="26"/>
      <c r="D367" s="7" t="s">
        <v>268</v>
      </c>
      <c r="E367" s="179"/>
      <c r="F367" s="180"/>
      <c r="G367" s="179"/>
      <c r="H367" s="180"/>
      <c r="I367" s="238" t="str">
        <f t="shared" si="13"/>
        <v>-</v>
      </c>
      <c r="J367" s="239"/>
      <c r="K367" s="21"/>
      <c r="M367" s="61"/>
      <c r="N367" s="9"/>
    </row>
    <row r="368" spans="1:14" x14ac:dyDescent="0.25">
      <c r="A368" s="4">
        <v>369</v>
      </c>
      <c r="B368" s="9"/>
      <c r="C368" s="26"/>
      <c r="D368" s="7" t="s">
        <v>269</v>
      </c>
      <c r="E368" s="179"/>
      <c r="F368" s="180"/>
      <c r="G368" s="179"/>
      <c r="H368" s="180"/>
      <c r="I368" s="238" t="str">
        <f t="shared" si="13"/>
        <v>-</v>
      </c>
      <c r="J368" s="239"/>
      <c r="K368" s="21"/>
      <c r="M368" s="61"/>
      <c r="N368" s="9"/>
    </row>
    <row r="369" spans="1:14" x14ac:dyDescent="0.25">
      <c r="A369" s="4">
        <v>370</v>
      </c>
      <c r="B369" s="9"/>
      <c r="C369" s="26"/>
      <c r="D369" s="7" t="s">
        <v>270</v>
      </c>
      <c r="E369" s="179"/>
      <c r="F369" s="180"/>
      <c r="G369" s="179"/>
      <c r="H369" s="180"/>
      <c r="I369" s="238" t="str">
        <f t="shared" si="13"/>
        <v>-</v>
      </c>
      <c r="J369" s="239"/>
      <c r="K369" s="21"/>
      <c r="M369" s="61"/>
      <c r="N369" s="9"/>
    </row>
    <row r="370" spans="1:14" x14ac:dyDescent="0.25">
      <c r="A370" s="4">
        <v>371</v>
      </c>
      <c r="B370" s="9"/>
      <c r="C370" s="26"/>
      <c r="D370" s="7" t="s">
        <v>271</v>
      </c>
      <c r="E370" s="179"/>
      <c r="F370" s="180"/>
      <c r="G370" s="179"/>
      <c r="H370" s="180"/>
      <c r="I370" s="238" t="str">
        <f t="shared" si="13"/>
        <v>-</v>
      </c>
      <c r="J370" s="239"/>
      <c r="K370" s="21"/>
      <c r="M370" s="61"/>
      <c r="N370" s="9"/>
    </row>
    <row r="371" spans="1:14" x14ac:dyDescent="0.25">
      <c r="A371" s="4">
        <v>372</v>
      </c>
      <c r="B371" s="9"/>
      <c r="C371" s="26"/>
      <c r="D371" s="7" t="s">
        <v>272</v>
      </c>
      <c r="E371" s="179"/>
      <c r="F371" s="180"/>
      <c r="G371" s="179"/>
      <c r="H371" s="180"/>
      <c r="I371" s="238" t="str">
        <f t="shared" si="13"/>
        <v>-</v>
      </c>
      <c r="J371" s="239"/>
      <c r="K371" s="21"/>
      <c r="M371" s="61"/>
      <c r="N371" s="9"/>
    </row>
    <row r="372" spans="1:14" x14ac:dyDescent="0.25">
      <c r="A372" s="4">
        <v>373</v>
      </c>
      <c r="B372" s="9"/>
      <c r="C372" s="26"/>
      <c r="D372" s="7" t="s">
        <v>273</v>
      </c>
      <c r="E372" s="179"/>
      <c r="F372" s="180"/>
      <c r="G372" s="179"/>
      <c r="H372" s="180"/>
      <c r="I372" s="238" t="str">
        <f t="shared" si="13"/>
        <v>-</v>
      </c>
      <c r="J372" s="239"/>
      <c r="K372" s="21"/>
      <c r="M372" s="61"/>
      <c r="N372" s="9"/>
    </row>
    <row r="373" spans="1:14" ht="9" customHeight="1" thickBot="1" x14ac:dyDescent="0.3">
      <c r="A373" s="4">
        <v>374</v>
      </c>
      <c r="B373" s="9"/>
      <c r="C373" s="222"/>
      <c r="D373" s="223"/>
      <c r="E373" s="223"/>
      <c r="F373" s="223"/>
      <c r="G373" s="223"/>
      <c r="H373" s="223"/>
      <c r="I373" s="223"/>
      <c r="J373" s="223"/>
      <c r="K373" s="223"/>
      <c r="L373" s="223"/>
      <c r="M373" s="224"/>
      <c r="N373" s="9"/>
    </row>
    <row r="374" spans="1:14" ht="15.75" thickBot="1" x14ac:dyDescent="0.3">
      <c r="A374" s="4">
        <v>375</v>
      </c>
      <c r="B374" s="9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9"/>
    </row>
    <row r="375" spans="1:14" ht="27.95" customHeight="1" x14ac:dyDescent="0.25">
      <c r="A375" s="4">
        <v>376</v>
      </c>
      <c r="B375" s="9"/>
      <c r="C375" s="149" t="s">
        <v>274</v>
      </c>
      <c r="D375" s="150"/>
      <c r="E375" s="150"/>
      <c r="F375" s="150"/>
      <c r="G375" s="150"/>
      <c r="H375" s="150"/>
      <c r="I375" s="150"/>
      <c r="J375" s="150"/>
      <c r="K375" s="150"/>
      <c r="L375" s="150"/>
      <c r="M375" s="151"/>
      <c r="N375" s="9"/>
    </row>
    <row r="376" spans="1:14" x14ac:dyDescent="0.25">
      <c r="A376" s="4">
        <v>377</v>
      </c>
      <c r="B376" s="9"/>
      <c r="C376" s="26"/>
      <c r="D376" s="58"/>
      <c r="E376" s="189" t="s">
        <v>275</v>
      </c>
      <c r="F376" s="190"/>
      <c r="G376" s="189" t="s">
        <v>45</v>
      </c>
      <c r="H376" s="190"/>
      <c r="I376" s="21"/>
      <c r="J376" s="21"/>
      <c r="K376" s="21"/>
      <c r="M376" s="61"/>
      <c r="N376" s="9"/>
    </row>
    <row r="377" spans="1:14" x14ac:dyDescent="0.25">
      <c r="A377" s="4">
        <v>378</v>
      </c>
      <c r="B377" s="9"/>
      <c r="C377" s="26"/>
      <c r="D377" s="7" t="s">
        <v>276</v>
      </c>
      <c r="E377" s="179"/>
      <c r="F377" s="180"/>
      <c r="G377" s="238" t="str">
        <f>IF(E377="","-",IFERROR(E377/I$30,0))</f>
        <v>-</v>
      </c>
      <c r="H377" s="239"/>
      <c r="I377" s="21"/>
      <c r="J377" s="21"/>
      <c r="K377" s="21"/>
      <c r="M377" s="61"/>
      <c r="N377" s="9"/>
    </row>
    <row r="378" spans="1:14" ht="14.45" customHeight="1" x14ac:dyDescent="0.25">
      <c r="A378" s="4">
        <v>379</v>
      </c>
      <c r="B378" s="9"/>
      <c r="C378" s="26"/>
      <c r="D378" s="7" t="s">
        <v>277</v>
      </c>
      <c r="E378" s="179"/>
      <c r="F378" s="180"/>
      <c r="G378" s="238" t="str">
        <f t="shared" ref="G378:G383" si="14">IF(E378="","-",IFERROR(E378/I$30,0))</f>
        <v>-</v>
      </c>
      <c r="H378" s="239"/>
      <c r="I378" s="21"/>
      <c r="J378" s="21"/>
      <c r="K378" s="21"/>
      <c r="M378" s="61"/>
      <c r="N378" s="9"/>
    </row>
    <row r="379" spans="1:14" x14ac:dyDescent="0.25">
      <c r="A379" s="4">
        <v>380</v>
      </c>
      <c r="B379" s="9"/>
      <c r="C379" s="26"/>
      <c r="D379" s="7" t="s">
        <v>278</v>
      </c>
      <c r="E379" s="179"/>
      <c r="F379" s="180"/>
      <c r="G379" s="238" t="str">
        <f t="shared" si="14"/>
        <v>-</v>
      </c>
      <c r="H379" s="239"/>
      <c r="I379" s="21"/>
      <c r="J379" s="21"/>
      <c r="K379" s="21"/>
      <c r="M379" s="61"/>
      <c r="N379" s="9"/>
    </row>
    <row r="380" spans="1:14" x14ac:dyDescent="0.25">
      <c r="A380" s="4">
        <v>381</v>
      </c>
      <c r="B380" s="9"/>
      <c r="C380" s="26"/>
      <c r="D380" s="7" t="s">
        <v>279</v>
      </c>
      <c r="E380" s="179"/>
      <c r="F380" s="180"/>
      <c r="G380" s="238" t="str">
        <f t="shared" si="14"/>
        <v>-</v>
      </c>
      <c r="H380" s="239"/>
      <c r="I380" s="21"/>
      <c r="J380" s="21"/>
      <c r="K380" s="21"/>
      <c r="M380" s="61"/>
      <c r="N380" s="9"/>
    </row>
    <row r="381" spans="1:14" x14ac:dyDescent="0.25">
      <c r="A381" s="4">
        <v>382</v>
      </c>
      <c r="B381" s="9"/>
      <c r="C381" s="26"/>
      <c r="D381" s="7" t="s">
        <v>280</v>
      </c>
      <c r="E381" s="179"/>
      <c r="F381" s="180"/>
      <c r="G381" s="238" t="str">
        <f t="shared" si="14"/>
        <v>-</v>
      </c>
      <c r="H381" s="239"/>
      <c r="I381" s="21"/>
      <c r="J381" s="21"/>
      <c r="K381" s="21"/>
      <c r="M381" s="61"/>
      <c r="N381" s="9"/>
    </row>
    <row r="382" spans="1:14" x14ac:dyDescent="0.25">
      <c r="A382" s="4">
        <v>383</v>
      </c>
      <c r="B382" s="9"/>
      <c r="C382" s="26"/>
      <c r="D382" s="7" t="s">
        <v>281</v>
      </c>
      <c r="E382" s="179"/>
      <c r="F382" s="180"/>
      <c r="G382" s="238" t="str">
        <f t="shared" si="14"/>
        <v>-</v>
      </c>
      <c r="H382" s="239"/>
      <c r="I382" s="21"/>
      <c r="J382" s="21"/>
      <c r="K382" s="21"/>
      <c r="M382" s="61"/>
      <c r="N382" s="9"/>
    </row>
    <row r="383" spans="1:14" ht="14.45" customHeight="1" x14ac:dyDescent="0.25">
      <c r="A383" s="4">
        <v>384</v>
      </c>
      <c r="B383" s="9"/>
      <c r="C383" s="26"/>
      <c r="D383" s="7" t="s">
        <v>282</v>
      </c>
      <c r="E383" s="179"/>
      <c r="F383" s="180"/>
      <c r="G383" s="238" t="str">
        <f t="shared" si="14"/>
        <v>-</v>
      </c>
      <c r="H383" s="239"/>
      <c r="I383" s="21"/>
      <c r="J383" s="21"/>
      <c r="K383" s="21"/>
      <c r="M383" s="61"/>
      <c r="N383" s="9"/>
    </row>
    <row r="384" spans="1:14" ht="9" customHeight="1" thickBot="1" x14ac:dyDescent="0.3">
      <c r="A384" s="4">
        <v>385</v>
      </c>
      <c r="B384" s="9"/>
      <c r="C384" s="222"/>
      <c r="D384" s="223"/>
      <c r="E384" s="223"/>
      <c r="F384" s="223"/>
      <c r="G384" s="223"/>
      <c r="H384" s="223"/>
      <c r="I384" s="223"/>
      <c r="J384" s="223"/>
      <c r="K384" s="223"/>
      <c r="L384" s="223"/>
      <c r="M384" s="224"/>
      <c r="N384" s="9"/>
    </row>
    <row r="385" spans="1:14" ht="18.75" x14ac:dyDescent="0.25">
      <c r="A385" s="4">
        <v>386</v>
      </c>
      <c r="B385" s="148"/>
      <c r="C385" s="148"/>
      <c r="D385" s="148"/>
      <c r="E385" s="148"/>
      <c r="F385" s="148"/>
      <c r="G385" s="148"/>
      <c r="H385" s="148"/>
      <c r="I385" s="148"/>
      <c r="J385" s="148"/>
      <c r="K385" s="148"/>
      <c r="L385" s="148"/>
      <c r="M385" s="148"/>
      <c r="N385" s="148"/>
    </row>
    <row r="386" spans="1:14" x14ac:dyDescent="0.25">
      <c r="A386" s="4">
        <v>387</v>
      </c>
      <c r="B386" s="176"/>
      <c r="C386" s="176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</row>
    <row r="387" spans="1:14" ht="20.100000000000001" customHeight="1" thickBot="1" x14ac:dyDescent="0.3">
      <c r="A387" s="4">
        <v>388</v>
      </c>
      <c r="B387" s="148" t="s">
        <v>283</v>
      </c>
      <c r="C387" s="148"/>
      <c r="D387" s="148"/>
      <c r="E387" s="148"/>
      <c r="F387" s="148"/>
      <c r="G387" s="148"/>
      <c r="H387" s="148"/>
      <c r="I387" s="148"/>
      <c r="J387" s="148"/>
      <c r="K387" s="148"/>
      <c r="L387" s="148"/>
      <c r="M387" s="148"/>
      <c r="N387" s="148"/>
    </row>
    <row r="388" spans="1:14" ht="9" customHeight="1" x14ac:dyDescent="0.25">
      <c r="A388" s="4">
        <v>389</v>
      </c>
      <c r="B388" s="9"/>
      <c r="C388" s="149"/>
      <c r="D388" s="150"/>
      <c r="E388" s="150"/>
      <c r="F388" s="150"/>
      <c r="G388" s="150"/>
      <c r="H388" s="150"/>
      <c r="I388" s="150"/>
      <c r="J388" s="150"/>
      <c r="K388" s="150"/>
      <c r="L388" s="150"/>
      <c r="M388" s="151"/>
      <c r="N388" s="9"/>
    </row>
    <row r="389" spans="1:14" ht="25.5" x14ac:dyDescent="0.25">
      <c r="A389" s="4">
        <v>390</v>
      </c>
      <c r="B389" s="9"/>
      <c r="C389" s="26"/>
      <c r="D389" s="7" t="s">
        <v>284</v>
      </c>
      <c r="E389" s="179"/>
      <c r="F389" s="180"/>
      <c r="G389" s="21"/>
      <c r="H389" s="21"/>
      <c r="I389" s="21"/>
      <c r="J389" s="21"/>
      <c r="K389" s="21"/>
      <c r="M389" s="61"/>
      <c r="N389" s="9"/>
    </row>
    <row r="390" spans="1:14" x14ac:dyDescent="0.25">
      <c r="A390" s="4">
        <v>391</v>
      </c>
      <c r="B390" s="9"/>
      <c r="C390" s="26"/>
      <c r="D390" s="7" t="s">
        <v>285</v>
      </c>
      <c r="E390" s="179"/>
      <c r="F390" s="180"/>
      <c r="G390" s="21"/>
      <c r="H390" s="21"/>
      <c r="I390" s="21"/>
      <c r="J390" s="21"/>
      <c r="K390" s="21"/>
      <c r="M390" s="61"/>
      <c r="N390" s="9"/>
    </row>
    <row r="391" spans="1:14" x14ac:dyDescent="0.25">
      <c r="A391" s="4">
        <v>392</v>
      </c>
      <c r="B391" s="9"/>
      <c r="C391" s="26"/>
      <c r="D391" s="7" t="s">
        <v>286</v>
      </c>
      <c r="E391" s="252"/>
      <c r="F391" s="180"/>
      <c r="G391" s="21"/>
      <c r="H391" s="21"/>
      <c r="I391" s="21"/>
      <c r="J391" s="21"/>
      <c r="K391" s="21"/>
      <c r="M391" s="61"/>
      <c r="N391" s="9"/>
    </row>
    <row r="392" spans="1:14" x14ac:dyDescent="0.25">
      <c r="A392" s="4">
        <v>394</v>
      </c>
      <c r="B392" s="9"/>
      <c r="C392" s="26"/>
      <c r="D392" s="7" t="s">
        <v>287</v>
      </c>
      <c r="E392" s="179"/>
      <c r="F392" s="180"/>
      <c r="G392" s="21"/>
      <c r="H392" s="21"/>
      <c r="I392" s="21"/>
      <c r="J392" s="21"/>
      <c r="K392" s="21"/>
      <c r="M392" s="61"/>
      <c r="N392" s="9"/>
    </row>
    <row r="393" spans="1:14" x14ac:dyDescent="0.25">
      <c r="A393" s="4">
        <v>395</v>
      </c>
      <c r="B393" s="9"/>
      <c r="C393" s="26"/>
      <c r="D393" s="7" t="s">
        <v>288</v>
      </c>
      <c r="E393" s="179"/>
      <c r="F393" s="180"/>
      <c r="G393" s="21"/>
      <c r="H393" s="21"/>
      <c r="I393" s="21"/>
      <c r="J393" s="21"/>
      <c r="K393" s="21"/>
      <c r="M393" s="61"/>
      <c r="N393" s="9"/>
    </row>
    <row r="394" spans="1:14" ht="9" customHeight="1" thickBot="1" x14ac:dyDescent="0.3">
      <c r="A394" s="4">
        <v>396</v>
      </c>
      <c r="B394" s="9"/>
      <c r="C394" s="222"/>
      <c r="D394" s="223"/>
      <c r="E394" s="223"/>
      <c r="F394" s="223"/>
      <c r="G394" s="223"/>
      <c r="H394" s="223"/>
      <c r="I394" s="223"/>
      <c r="J394" s="223"/>
      <c r="K394" s="223"/>
      <c r="L394" s="223"/>
      <c r="M394" s="224"/>
      <c r="N394" s="9"/>
    </row>
    <row r="395" spans="1:14" ht="15.75" thickBot="1" x14ac:dyDescent="0.3">
      <c r="A395" s="4">
        <v>397</v>
      </c>
      <c r="B395" s="9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9"/>
    </row>
    <row r="396" spans="1:14" ht="27.6" customHeight="1" x14ac:dyDescent="0.25">
      <c r="A396" s="4">
        <v>398</v>
      </c>
      <c r="B396" s="9"/>
      <c r="C396" s="149" t="s">
        <v>289</v>
      </c>
      <c r="D396" s="150"/>
      <c r="E396" s="150"/>
      <c r="F396" s="150"/>
      <c r="G396" s="150"/>
      <c r="H396" s="150"/>
      <c r="I396" s="150"/>
      <c r="J396" s="150"/>
      <c r="K396" s="150"/>
      <c r="L396" s="150"/>
      <c r="M396" s="151"/>
      <c r="N396" s="9"/>
    </row>
    <row r="397" spans="1:14" ht="27.95" customHeight="1" x14ac:dyDescent="0.25">
      <c r="A397" s="4">
        <v>399</v>
      </c>
      <c r="B397" s="9"/>
      <c r="C397" s="26"/>
      <c r="D397" s="58"/>
      <c r="E397" s="189" t="s">
        <v>290</v>
      </c>
      <c r="F397" s="190"/>
      <c r="G397" s="189" t="s">
        <v>291</v>
      </c>
      <c r="H397" s="190"/>
      <c r="I397" s="189" t="s">
        <v>45</v>
      </c>
      <c r="J397" s="190"/>
      <c r="K397" s="21"/>
      <c r="M397" s="61"/>
      <c r="N397" s="9"/>
    </row>
    <row r="398" spans="1:14" ht="25.5" customHeight="1" x14ac:dyDescent="0.25">
      <c r="A398" s="4">
        <v>400</v>
      </c>
      <c r="B398" s="9"/>
      <c r="C398" s="26"/>
      <c r="D398" s="7" t="s">
        <v>292</v>
      </c>
      <c r="E398" s="179"/>
      <c r="F398" s="180"/>
      <c r="G398" s="179"/>
      <c r="H398" s="180"/>
      <c r="I398" s="238" t="str">
        <f>IF(G398="","-",IFERROR(G398/_xlfn.SINGLE(CRRAEHMEDE___VACN1___REAANN0),0))</f>
        <v>-</v>
      </c>
      <c r="J398" s="239"/>
      <c r="K398" s="21"/>
      <c r="M398" s="61"/>
      <c r="N398" s="9"/>
    </row>
    <row r="399" spans="1:14" ht="26.25" customHeight="1" x14ac:dyDescent="0.25">
      <c r="A399" s="4">
        <v>401</v>
      </c>
      <c r="B399" s="9"/>
      <c r="C399" s="26"/>
      <c r="D399" s="7" t="s">
        <v>293</v>
      </c>
      <c r="E399" s="179"/>
      <c r="F399" s="180"/>
      <c r="G399" s="179"/>
      <c r="H399" s="180"/>
      <c r="I399" s="238" t="str">
        <f>IF(G399="","-",IFERROR(G399/_xlfn.SINGLE(CRRAEHMEDE___VACN2___REAANN0),0))</f>
        <v>-</v>
      </c>
      <c r="J399" s="239"/>
      <c r="K399" s="21"/>
      <c r="M399" s="61"/>
      <c r="N399" s="9"/>
    </row>
    <row r="400" spans="1:14" x14ac:dyDescent="0.25">
      <c r="A400" s="4">
        <v>402</v>
      </c>
      <c r="B400" s="9"/>
      <c r="C400" s="26"/>
      <c r="D400" s="7" t="s">
        <v>294</v>
      </c>
      <c r="E400" s="240"/>
      <c r="F400" s="241"/>
      <c r="G400" s="179"/>
      <c r="H400" s="180"/>
      <c r="I400" s="238" t="str">
        <f>IF(G400="","-",IFERROR(G400/I$30,0))</f>
        <v>-</v>
      </c>
      <c r="J400" s="239"/>
      <c r="K400" s="21"/>
      <c r="M400" s="61"/>
      <c r="N400" s="9"/>
    </row>
    <row r="401" spans="1:14" ht="27" customHeight="1" x14ac:dyDescent="0.25">
      <c r="A401" s="4">
        <v>403</v>
      </c>
      <c r="B401" s="9"/>
      <c r="C401" s="26"/>
      <c r="D401" s="7" t="s">
        <v>295</v>
      </c>
      <c r="E401" s="240"/>
      <c r="F401" s="241"/>
      <c r="G401" s="179"/>
      <c r="H401" s="180"/>
      <c r="I401" s="238" t="str">
        <f>IF(G401="","-",IFERROR(G401/I$30,0))</f>
        <v>-</v>
      </c>
      <c r="J401" s="239"/>
      <c r="K401" s="21"/>
      <c r="M401" s="61"/>
      <c r="N401" s="9"/>
    </row>
    <row r="402" spans="1:14" x14ac:dyDescent="0.25">
      <c r="A402" s="4">
        <v>404</v>
      </c>
      <c r="B402" s="9"/>
      <c r="C402" s="26"/>
      <c r="D402" s="7" t="s">
        <v>296</v>
      </c>
      <c r="E402" s="240"/>
      <c r="F402" s="241"/>
      <c r="G402" s="179"/>
      <c r="H402" s="180"/>
      <c r="I402" s="238" t="str">
        <f>IF(G402="","-",IFERROR(G402/E398,0))</f>
        <v>-</v>
      </c>
      <c r="J402" s="239"/>
      <c r="K402" s="21"/>
      <c r="M402" s="61"/>
      <c r="N402" s="9"/>
    </row>
    <row r="403" spans="1:14" x14ac:dyDescent="0.25">
      <c r="A403" s="4">
        <v>405</v>
      </c>
      <c r="B403" s="9"/>
      <c r="C403" s="26"/>
      <c r="D403" s="7" t="s">
        <v>297</v>
      </c>
      <c r="E403" s="240"/>
      <c r="F403" s="241"/>
      <c r="G403" s="179"/>
      <c r="H403" s="180"/>
      <c r="I403" s="238" t="str">
        <f>IF(G403="","-",IFERROR(G403/E399,0))</f>
        <v>-</v>
      </c>
      <c r="J403" s="239"/>
      <c r="K403" s="21"/>
      <c r="M403" s="61"/>
      <c r="N403" s="9"/>
    </row>
    <row r="404" spans="1:14" x14ac:dyDescent="0.25">
      <c r="A404" s="4">
        <v>406</v>
      </c>
      <c r="B404" s="9"/>
      <c r="C404" s="26"/>
      <c r="D404" s="7" t="s">
        <v>298</v>
      </c>
      <c r="E404" s="240"/>
      <c r="F404" s="241"/>
      <c r="G404" s="179"/>
      <c r="H404" s="180"/>
      <c r="I404" s="238" t="str">
        <f>IF(G404="","-",IFERROR(G404/I30,0))</f>
        <v>-</v>
      </c>
      <c r="J404" s="239"/>
      <c r="K404" s="21"/>
      <c r="M404" s="61"/>
      <c r="N404" s="9"/>
    </row>
    <row r="405" spans="1:14" ht="9" customHeight="1" thickBot="1" x14ac:dyDescent="0.3">
      <c r="A405" s="4">
        <v>407</v>
      </c>
      <c r="B405" s="9"/>
      <c r="C405" s="222"/>
      <c r="D405" s="223"/>
      <c r="E405" s="223"/>
      <c r="F405" s="223"/>
      <c r="G405" s="223"/>
      <c r="H405" s="223"/>
      <c r="I405" s="223"/>
      <c r="J405" s="223"/>
      <c r="K405" s="223"/>
      <c r="L405" s="223"/>
      <c r="M405" s="224"/>
      <c r="N405" s="9"/>
    </row>
    <row r="406" spans="1:14" ht="15.75" thickBot="1" x14ac:dyDescent="0.3">
      <c r="A406" s="4">
        <v>408</v>
      </c>
      <c r="B406" s="9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9"/>
    </row>
    <row r="407" spans="1:14" ht="27.95" customHeight="1" x14ac:dyDescent="0.25">
      <c r="A407" s="4">
        <v>409</v>
      </c>
      <c r="B407" s="9"/>
      <c r="C407" s="149" t="s">
        <v>299</v>
      </c>
      <c r="D407" s="150"/>
      <c r="E407" s="150"/>
      <c r="F407" s="150"/>
      <c r="G407" s="150"/>
      <c r="H407" s="150"/>
      <c r="I407" s="150"/>
      <c r="J407" s="150"/>
      <c r="K407" s="150"/>
      <c r="L407" s="150"/>
      <c r="M407" s="151"/>
      <c r="N407" s="9"/>
    </row>
    <row r="408" spans="1:14" ht="27" customHeight="1" x14ac:dyDescent="0.25">
      <c r="A408" s="4">
        <v>410</v>
      </c>
      <c r="B408" s="9"/>
      <c r="C408" s="26"/>
      <c r="D408" s="66" t="s">
        <v>300</v>
      </c>
      <c r="E408" s="253" t="s">
        <v>301</v>
      </c>
      <c r="F408" s="254"/>
      <c r="G408" s="253" t="s">
        <v>186</v>
      </c>
      <c r="H408" s="254"/>
      <c r="I408" s="253" t="s">
        <v>45</v>
      </c>
      <c r="J408" s="254"/>
      <c r="K408" s="17"/>
      <c r="M408" s="61"/>
      <c r="N408" s="9"/>
    </row>
    <row r="409" spans="1:14" x14ac:dyDescent="0.25">
      <c r="A409" s="4">
        <v>411</v>
      </c>
      <c r="B409" s="9"/>
      <c r="C409" s="26"/>
      <c r="D409" s="7" t="s">
        <v>302</v>
      </c>
      <c r="E409" s="179"/>
      <c r="F409" s="180"/>
      <c r="G409" s="179"/>
      <c r="H409" s="180"/>
      <c r="I409" s="238" t="str">
        <f t="shared" ref="I409:I414" si="15">IF(G409="","-",IFERROR(G409/I$88,0))</f>
        <v>-</v>
      </c>
      <c r="J409" s="239"/>
      <c r="K409" s="21"/>
      <c r="M409" s="61"/>
      <c r="N409" s="9"/>
    </row>
    <row r="410" spans="1:14" ht="14.45" customHeight="1" x14ac:dyDescent="0.25">
      <c r="A410" s="4">
        <v>412</v>
      </c>
      <c r="B410" s="9"/>
      <c r="C410" s="26"/>
      <c r="D410" s="7" t="s">
        <v>303</v>
      </c>
      <c r="E410" s="179"/>
      <c r="F410" s="180"/>
      <c r="G410" s="179"/>
      <c r="H410" s="180"/>
      <c r="I410" s="238" t="str">
        <f t="shared" si="15"/>
        <v>-</v>
      </c>
      <c r="J410" s="239"/>
      <c r="K410" s="21"/>
      <c r="M410" s="61"/>
      <c r="N410" s="9"/>
    </row>
    <row r="411" spans="1:14" x14ac:dyDescent="0.25">
      <c r="A411" s="4">
        <v>413</v>
      </c>
      <c r="B411" s="9"/>
      <c r="C411" s="26"/>
      <c r="D411" s="7" t="s">
        <v>304</v>
      </c>
      <c r="E411" s="179"/>
      <c r="F411" s="180"/>
      <c r="G411" s="179"/>
      <c r="H411" s="180"/>
      <c r="I411" s="238" t="str">
        <f t="shared" si="15"/>
        <v>-</v>
      </c>
      <c r="J411" s="239"/>
      <c r="K411" s="21"/>
      <c r="M411" s="61"/>
      <c r="N411" s="9"/>
    </row>
    <row r="412" spans="1:14" x14ac:dyDescent="0.25">
      <c r="A412" s="4">
        <v>414</v>
      </c>
      <c r="B412" s="9"/>
      <c r="C412" s="26"/>
      <c r="D412" s="7" t="s">
        <v>305</v>
      </c>
      <c r="E412" s="179"/>
      <c r="F412" s="180"/>
      <c r="G412" s="179"/>
      <c r="H412" s="180"/>
      <c r="I412" s="238" t="str">
        <f t="shared" si="15"/>
        <v>-</v>
      </c>
      <c r="J412" s="239"/>
      <c r="K412" s="21"/>
      <c r="M412" s="61"/>
      <c r="N412" s="9"/>
    </row>
    <row r="413" spans="1:14" ht="15.75" customHeight="1" x14ac:dyDescent="0.25">
      <c r="A413" s="4">
        <v>415</v>
      </c>
      <c r="B413" s="9"/>
      <c r="C413" s="26"/>
      <c r="D413" s="7" t="s">
        <v>306</v>
      </c>
      <c r="E413" s="179"/>
      <c r="F413" s="180"/>
      <c r="G413" s="179"/>
      <c r="H413" s="180"/>
      <c r="I413" s="238" t="str">
        <f t="shared" si="15"/>
        <v>-</v>
      </c>
      <c r="J413" s="239"/>
      <c r="K413" s="21"/>
      <c r="M413" s="61"/>
      <c r="N413" s="9"/>
    </row>
    <row r="414" spans="1:14" x14ac:dyDescent="0.25">
      <c r="A414" s="4">
        <v>416</v>
      </c>
      <c r="B414" s="9"/>
      <c r="C414" s="26"/>
      <c r="D414" s="7" t="s">
        <v>307</v>
      </c>
      <c r="E414" s="179"/>
      <c r="F414" s="180"/>
      <c r="G414" s="179"/>
      <c r="H414" s="180"/>
      <c r="I414" s="238" t="str">
        <f t="shared" si="15"/>
        <v>-</v>
      </c>
      <c r="J414" s="239"/>
      <c r="K414" s="21"/>
      <c r="M414" s="61"/>
      <c r="N414" s="9"/>
    </row>
    <row r="415" spans="1:14" ht="9" customHeight="1" thickBot="1" x14ac:dyDescent="0.3">
      <c r="A415" s="4">
        <v>417</v>
      </c>
      <c r="B415" s="9"/>
      <c r="C415" s="222"/>
      <c r="D415" s="223"/>
      <c r="E415" s="223"/>
      <c r="F415" s="223"/>
      <c r="G415" s="223"/>
      <c r="H415" s="223"/>
      <c r="I415" s="223"/>
      <c r="J415" s="223"/>
      <c r="K415" s="223"/>
      <c r="L415" s="223"/>
      <c r="M415" s="224"/>
      <c r="N415" s="9"/>
    </row>
    <row r="416" spans="1:14" ht="18.75" x14ac:dyDescent="0.25">
      <c r="A416" s="4">
        <v>418</v>
      </c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</row>
    <row r="417" spans="1:14" x14ac:dyDescent="0.25">
      <c r="A417" s="4">
        <v>419</v>
      </c>
      <c r="B417" s="176"/>
      <c r="C417" s="176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  <c r="N417" s="176"/>
    </row>
    <row r="418" spans="1:14" ht="20.100000000000001" customHeight="1" thickBot="1" x14ac:dyDescent="0.3">
      <c r="A418" s="4">
        <v>420</v>
      </c>
      <c r="B418" s="148" t="s">
        <v>308</v>
      </c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</row>
    <row r="419" spans="1:14" ht="27.95" customHeight="1" x14ac:dyDescent="0.25">
      <c r="A419" s="4">
        <v>421</v>
      </c>
      <c r="B419" s="9"/>
      <c r="C419" s="149" t="s">
        <v>309</v>
      </c>
      <c r="D419" s="150"/>
      <c r="E419" s="150"/>
      <c r="F419" s="150"/>
      <c r="G419" s="150"/>
      <c r="H419" s="150"/>
      <c r="I419" s="150"/>
      <c r="J419" s="150"/>
      <c r="K419" s="150"/>
      <c r="L419" s="150"/>
      <c r="M419" s="151"/>
      <c r="N419" s="9"/>
    </row>
    <row r="420" spans="1:14" x14ac:dyDescent="0.25">
      <c r="A420" s="4">
        <v>422</v>
      </c>
      <c r="B420" s="9"/>
      <c r="C420" s="26"/>
      <c r="D420" s="58"/>
      <c r="E420" s="189" t="s">
        <v>23</v>
      </c>
      <c r="F420" s="190"/>
      <c r="G420" s="21"/>
      <c r="H420" s="21"/>
      <c r="I420" s="21"/>
      <c r="J420" s="21"/>
      <c r="K420" s="21"/>
      <c r="L420" s="21"/>
      <c r="M420" s="61"/>
      <c r="N420" s="9"/>
    </row>
    <row r="421" spans="1:14" x14ac:dyDescent="0.25">
      <c r="A421" s="4">
        <v>423</v>
      </c>
      <c r="B421" s="9"/>
      <c r="C421" s="26"/>
      <c r="D421" s="7" t="s">
        <v>310</v>
      </c>
      <c r="E421" s="179"/>
      <c r="F421" s="180"/>
      <c r="G421" s="21"/>
      <c r="H421" s="21"/>
      <c r="I421" s="21"/>
      <c r="J421" s="21"/>
      <c r="K421" s="21"/>
      <c r="L421" s="21"/>
      <c r="M421" s="61"/>
      <c r="N421" s="9"/>
    </row>
    <row r="422" spans="1:14" x14ac:dyDescent="0.25">
      <c r="A422" s="4">
        <v>424</v>
      </c>
      <c r="B422" s="9"/>
      <c r="C422" s="26"/>
      <c r="D422" s="7" t="s">
        <v>311</v>
      </c>
      <c r="E422" s="179"/>
      <c r="F422" s="180"/>
      <c r="G422" s="21"/>
      <c r="H422" s="21"/>
      <c r="I422" s="21"/>
      <c r="J422" s="21"/>
      <c r="K422" s="21"/>
      <c r="L422" s="21"/>
      <c r="M422" s="61"/>
      <c r="N422" s="9"/>
    </row>
    <row r="423" spans="1:14" ht="25.5" x14ac:dyDescent="0.25">
      <c r="A423" s="4">
        <v>425</v>
      </c>
      <c r="B423" s="9"/>
      <c r="C423" s="26"/>
      <c r="D423" s="7" t="s">
        <v>312</v>
      </c>
      <c r="E423" s="179"/>
      <c r="F423" s="180"/>
      <c r="G423" s="21"/>
      <c r="H423" s="21"/>
      <c r="I423" s="21"/>
      <c r="J423" s="21"/>
      <c r="K423" s="21"/>
      <c r="L423" s="21"/>
      <c r="M423" s="61"/>
      <c r="N423" s="9"/>
    </row>
    <row r="424" spans="1:14" ht="9" customHeight="1" thickBot="1" x14ac:dyDescent="0.3">
      <c r="A424" s="4">
        <v>426</v>
      </c>
      <c r="B424" s="9"/>
      <c r="C424" s="222"/>
      <c r="D424" s="223"/>
      <c r="E424" s="223"/>
      <c r="F424" s="223"/>
      <c r="G424" s="223"/>
      <c r="H424" s="223"/>
      <c r="I424" s="223"/>
      <c r="J424" s="223"/>
      <c r="K424" s="223"/>
      <c r="L424" s="223"/>
      <c r="M424" s="224"/>
      <c r="N424" s="9"/>
    </row>
    <row r="425" spans="1:14" ht="15.75" thickBot="1" x14ac:dyDescent="0.3">
      <c r="A425" s="4">
        <v>427</v>
      </c>
      <c r="B425" s="9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9"/>
    </row>
    <row r="426" spans="1:14" ht="27.95" customHeight="1" x14ac:dyDescent="0.25">
      <c r="A426" s="4">
        <v>428</v>
      </c>
      <c r="B426" s="9"/>
      <c r="C426" s="149" t="s">
        <v>313</v>
      </c>
      <c r="D426" s="150"/>
      <c r="E426" s="150"/>
      <c r="F426" s="150"/>
      <c r="G426" s="150"/>
      <c r="H426" s="150"/>
      <c r="I426" s="150"/>
      <c r="J426" s="150"/>
      <c r="K426" s="150"/>
      <c r="L426" s="150"/>
      <c r="M426" s="151"/>
      <c r="N426" s="9"/>
    </row>
    <row r="427" spans="1:14" x14ac:dyDescent="0.25">
      <c r="A427" s="4">
        <v>429</v>
      </c>
      <c r="B427" s="9"/>
      <c r="C427" s="26"/>
      <c r="D427" s="58"/>
      <c r="E427" s="250" t="s">
        <v>23</v>
      </c>
      <c r="F427" s="250"/>
      <c r="G427" s="21"/>
      <c r="H427" s="21"/>
      <c r="I427" s="21"/>
      <c r="J427" s="21"/>
      <c r="K427" s="21"/>
      <c r="L427" s="21"/>
      <c r="M427" s="61"/>
      <c r="N427" s="9"/>
    </row>
    <row r="428" spans="1:14" ht="25.5" x14ac:dyDescent="0.25">
      <c r="A428" s="4">
        <v>430</v>
      </c>
      <c r="B428" s="9"/>
      <c r="C428" s="26"/>
      <c r="D428" s="7" t="s">
        <v>314</v>
      </c>
      <c r="E428" s="179"/>
      <c r="F428" s="180"/>
      <c r="G428" s="21"/>
      <c r="H428" s="21"/>
      <c r="I428" s="21"/>
      <c r="J428" s="21"/>
      <c r="K428" s="21"/>
      <c r="L428" s="21"/>
      <c r="M428" s="61"/>
      <c r="N428" s="9"/>
    </row>
    <row r="429" spans="1:14" ht="25.5" x14ac:dyDescent="0.25">
      <c r="A429" s="4">
        <v>431</v>
      </c>
      <c r="B429" s="9"/>
      <c r="C429" s="26"/>
      <c r="D429" s="7" t="s">
        <v>315</v>
      </c>
      <c r="E429" s="179"/>
      <c r="F429" s="180"/>
      <c r="G429" s="21"/>
      <c r="H429" s="21"/>
      <c r="I429" s="21"/>
      <c r="J429" s="21"/>
      <c r="K429" s="21"/>
      <c r="L429" s="21"/>
      <c r="M429" s="61"/>
      <c r="N429" s="9"/>
    </row>
    <row r="430" spans="1:14" ht="25.5" x14ac:dyDescent="0.25">
      <c r="A430" s="4">
        <v>432</v>
      </c>
      <c r="B430" s="9"/>
      <c r="C430" s="26"/>
      <c r="D430" s="7" t="s">
        <v>316</v>
      </c>
      <c r="E430" s="179"/>
      <c r="F430" s="180"/>
      <c r="G430" s="21"/>
      <c r="H430" s="21"/>
      <c r="I430" s="21"/>
      <c r="J430" s="21"/>
      <c r="K430" s="21"/>
      <c r="L430" s="21"/>
      <c r="M430" s="61"/>
      <c r="N430" s="9"/>
    </row>
    <row r="431" spans="1:14" ht="9" customHeight="1" thickBot="1" x14ac:dyDescent="0.3">
      <c r="A431" s="4">
        <v>433</v>
      </c>
      <c r="B431" s="9"/>
      <c r="C431" s="222"/>
      <c r="D431" s="223"/>
      <c r="E431" s="223"/>
      <c r="F431" s="223"/>
      <c r="G431" s="223"/>
      <c r="H431" s="223"/>
      <c r="I431" s="223"/>
      <c r="J431" s="223"/>
      <c r="K431" s="223"/>
      <c r="L431" s="223"/>
      <c r="M431" s="224"/>
      <c r="N431" s="9"/>
    </row>
    <row r="432" spans="1:14" ht="15.75" thickBot="1" x14ac:dyDescent="0.3">
      <c r="A432" s="4">
        <v>434</v>
      </c>
      <c r="B432" s="9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9"/>
    </row>
    <row r="433" spans="1:14" ht="27.95" customHeight="1" x14ac:dyDescent="0.25">
      <c r="A433" s="4">
        <v>435</v>
      </c>
      <c r="B433" s="9"/>
      <c r="C433" s="149" t="s">
        <v>317</v>
      </c>
      <c r="D433" s="150"/>
      <c r="E433" s="150"/>
      <c r="F433" s="150"/>
      <c r="G433" s="150"/>
      <c r="H433" s="150"/>
      <c r="I433" s="150"/>
      <c r="J433" s="150"/>
      <c r="K433" s="150"/>
      <c r="L433" s="150"/>
      <c r="M433" s="151"/>
      <c r="N433" s="9"/>
    </row>
    <row r="434" spans="1:14" x14ac:dyDescent="0.25">
      <c r="A434" s="4">
        <v>436</v>
      </c>
      <c r="B434" s="9"/>
      <c r="C434" s="26"/>
      <c r="D434" s="7" t="s">
        <v>318</v>
      </c>
      <c r="E434" s="255"/>
      <c r="F434" s="256"/>
      <c r="G434" s="21"/>
      <c r="H434" s="21"/>
      <c r="I434" s="21"/>
      <c r="J434" s="21"/>
      <c r="K434" s="21"/>
      <c r="L434" s="21"/>
      <c r="M434" s="61"/>
      <c r="N434" s="9"/>
    </row>
    <row r="435" spans="1:14" ht="15" customHeight="1" x14ac:dyDescent="0.25">
      <c r="A435" s="4">
        <v>437</v>
      </c>
      <c r="B435" s="9"/>
      <c r="C435" s="26"/>
      <c r="D435" s="7" t="s">
        <v>319</v>
      </c>
      <c r="E435" s="179"/>
      <c r="F435" s="180"/>
      <c r="G435" s="21"/>
      <c r="H435" s="21"/>
      <c r="I435" s="21"/>
      <c r="J435" s="21"/>
      <c r="K435" s="21"/>
      <c r="L435" s="21"/>
      <c r="M435" s="61"/>
      <c r="N435" s="9"/>
    </row>
    <row r="436" spans="1:14" ht="29.45" customHeight="1" x14ac:dyDescent="0.25">
      <c r="A436" s="4">
        <v>438</v>
      </c>
      <c r="B436" s="9"/>
      <c r="C436" s="26"/>
      <c r="D436" s="7" t="s">
        <v>320</v>
      </c>
      <c r="E436" s="179"/>
      <c r="F436" s="180"/>
      <c r="G436" s="21"/>
      <c r="H436" s="21"/>
      <c r="I436" s="21"/>
      <c r="J436" s="21"/>
      <c r="K436" s="21"/>
      <c r="L436" s="21"/>
      <c r="M436" s="61"/>
      <c r="N436" s="9"/>
    </row>
    <row r="437" spans="1:14" ht="15.95" customHeight="1" x14ac:dyDescent="0.25">
      <c r="A437" s="4">
        <v>440</v>
      </c>
      <c r="B437" s="9"/>
      <c r="C437" s="26"/>
      <c r="D437" s="7" t="s">
        <v>321</v>
      </c>
      <c r="E437" s="179"/>
      <c r="F437" s="180"/>
      <c r="G437" s="21"/>
      <c r="H437" s="21"/>
      <c r="I437" s="21"/>
      <c r="J437" s="21"/>
      <c r="K437" s="21"/>
      <c r="L437" s="21"/>
      <c r="M437" s="61"/>
      <c r="N437" s="9"/>
    </row>
    <row r="438" spans="1:14" ht="25.5" x14ac:dyDescent="0.25">
      <c r="A438" s="4">
        <v>441</v>
      </c>
      <c r="B438" s="9"/>
      <c r="C438" s="26"/>
      <c r="D438" s="7" t="s">
        <v>322</v>
      </c>
      <c r="E438" s="179"/>
      <c r="F438" s="180"/>
      <c r="G438" s="21"/>
      <c r="H438" s="21"/>
      <c r="I438" s="21"/>
      <c r="J438" s="21"/>
      <c r="K438" s="21"/>
      <c r="L438" s="21"/>
      <c r="M438" s="61"/>
      <c r="N438" s="9"/>
    </row>
    <row r="439" spans="1:14" ht="25.5" x14ac:dyDescent="0.25">
      <c r="A439" s="4">
        <v>442</v>
      </c>
      <c r="B439" s="9"/>
      <c r="C439" s="26"/>
      <c r="D439" s="7" t="s">
        <v>323</v>
      </c>
      <c r="E439" s="179"/>
      <c r="F439" s="180"/>
      <c r="G439" s="21"/>
      <c r="H439" s="21"/>
      <c r="I439" s="21"/>
      <c r="J439" s="21"/>
      <c r="K439" s="21"/>
      <c r="L439" s="21"/>
      <c r="M439" s="61"/>
      <c r="N439" s="9"/>
    </row>
    <row r="440" spans="1:14" ht="39.75" customHeight="1" x14ac:dyDescent="0.25">
      <c r="A440" s="4">
        <v>443</v>
      </c>
      <c r="B440" s="9"/>
      <c r="C440" s="26"/>
      <c r="D440" s="7" t="s">
        <v>324</v>
      </c>
      <c r="E440" s="179"/>
      <c r="F440" s="180"/>
      <c r="G440" s="21"/>
      <c r="H440" s="21"/>
      <c r="I440" s="21"/>
      <c r="J440" s="21"/>
      <c r="K440" s="21"/>
      <c r="L440" s="21"/>
      <c r="M440" s="61"/>
      <c r="N440" s="9"/>
    </row>
    <row r="441" spans="1:14" ht="9" customHeight="1" thickBot="1" x14ac:dyDescent="0.3">
      <c r="A441" s="4">
        <v>444</v>
      </c>
      <c r="B441" s="9"/>
      <c r="C441" s="222"/>
      <c r="D441" s="223"/>
      <c r="E441" s="223"/>
      <c r="F441" s="223"/>
      <c r="G441" s="223"/>
      <c r="H441" s="223"/>
      <c r="I441" s="223"/>
      <c r="J441" s="223"/>
      <c r="K441" s="223"/>
      <c r="L441" s="223"/>
      <c r="M441" s="224"/>
      <c r="N441" s="9"/>
    </row>
    <row r="442" spans="1:14" ht="15.75" thickBot="1" x14ac:dyDescent="0.3">
      <c r="A442" s="4">
        <v>445</v>
      </c>
      <c r="B442" s="9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9"/>
    </row>
    <row r="443" spans="1:14" ht="27.95" customHeight="1" x14ac:dyDescent="0.25">
      <c r="A443" s="4">
        <v>446</v>
      </c>
      <c r="B443" s="9"/>
      <c r="C443" s="149" t="s">
        <v>325</v>
      </c>
      <c r="D443" s="150"/>
      <c r="E443" s="150"/>
      <c r="F443" s="150"/>
      <c r="G443" s="150"/>
      <c r="H443" s="150"/>
      <c r="I443" s="150"/>
      <c r="J443" s="150"/>
      <c r="K443" s="150"/>
      <c r="L443" s="150"/>
      <c r="M443" s="151"/>
      <c r="N443" s="9"/>
    </row>
    <row r="444" spans="1:14" x14ac:dyDescent="0.25">
      <c r="A444" s="4">
        <v>447</v>
      </c>
      <c r="B444" s="9"/>
      <c r="C444" s="26"/>
      <c r="D444" s="58"/>
      <c r="E444" s="189" t="s">
        <v>23</v>
      </c>
      <c r="F444" s="190"/>
      <c r="G444" s="21"/>
      <c r="H444" s="21"/>
      <c r="I444" s="21"/>
      <c r="J444" s="21"/>
      <c r="K444" s="21"/>
      <c r="L444" s="21"/>
      <c r="M444" s="61"/>
      <c r="N444" s="9"/>
    </row>
    <row r="445" spans="1:14" x14ac:dyDescent="0.25">
      <c r="A445" s="4">
        <v>448</v>
      </c>
      <c r="B445" s="9"/>
      <c r="C445" s="26"/>
      <c r="D445" s="7" t="s">
        <v>326</v>
      </c>
      <c r="E445" s="179"/>
      <c r="F445" s="180"/>
      <c r="G445" s="21"/>
      <c r="H445" s="21"/>
      <c r="I445" s="21"/>
      <c r="J445" s="21"/>
      <c r="K445" s="21"/>
      <c r="L445" s="21"/>
      <c r="M445" s="61"/>
      <c r="N445" s="9"/>
    </row>
    <row r="446" spans="1:14" ht="25.5" x14ac:dyDescent="0.25">
      <c r="A446" s="4">
        <v>449</v>
      </c>
      <c r="B446" s="9"/>
      <c r="C446" s="26"/>
      <c r="D446" s="7" t="s">
        <v>327</v>
      </c>
      <c r="E446" s="179"/>
      <c r="F446" s="180"/>
      <c r="G446" s="21"/>
      <c r="H446" s="21"/>
      <c r="I446" s="21"/>
      <c r="J446" s="21"/>
      <c r="K446" s="21"/>
      <c r="L446" s="21"/>
      <c r="M446" s="61"/>
      <c r="N446" s="9"/>
    </row>
    <row r="447" spans="1:14" x14ac:dyDescent="0.25">
      <c r="A447" s="4">
        <v>450</v>
      </c>
      <c r="B447" s="9"/>
      <c r="C447" s="26"/>
      <c r="D447" s="7" t="s">
        <v>328</v>
      </c>
      <c r="E447" s="179"/>
      <c r="F447" s="180"/>
      <c r="G447" s="21"/>
      <c r="H447" s="21"/>
      <c r="I447" s="21"/>
      <c r="J447" s="21"/>
      <c r="K447" s="21"/>
      <c r="L447" s="21"/>
      <c r="M447" s="61"/>
      <c r="N447" s="9"/>
    </row>
    <row r="448" spans="1:14" x14ac:dyDescent="0.25">
      <c r="A448" s="4">
        <v>451</v>
      </c>
      <c r="B448" s="9"/>
      <c r="C448" s="26"/>
      <c r="D448" s="7" t="s">
        <v>329</v>
      </c>
      <c r="E448" s="179"/>
      <c r="F448" s="180"/>
      <c r="G448" s="21"/>
      <c r="H448" s="21"/>
      <c r="I448" s="21"/>
      <c r="J448" s="21"/>
      <c r="K448" s="21"/>
      <c r="L448" s="21"/>
      <c r="M448" s="61"/>
      <c r="N448" s="9"/>
    </row>
    <row r="449" spans="1:14" x14ac:dyDescent="0.25">
      <c r="A449" s="4">
        <v>452</v>
      </c>
      <c r="B449" s="9"/>
      <c r="C449" s="26"/>
      <c r="D449" s="7" t="s">
        <v>330</v>
      </c>
      <c r="E449" s="179"/>
      <c r="F449" s="180"/>
      <c r="G449" s="21"/>
      <c r="H449" s="21"/>
      <c r="I449" s="21"/>
      <c r="J449" s="21"/>
      <c r="K449" s="21"/>
      <c r="L449" s="21"/>
      <c r="M449" s="61"/>
      <c r="N449" s="9"/>
    </row>
    <row r="450" spans="1:14" ht="25.5" x14ac:dyDescent="0.25">
      <c r="A450" s="4">
        <v>453</v>
      </c>
      <c r="B450" s="9"/>
      <c r="C450" s="26"/>
      <c r="D450" s="7" t="s">
        <v>331</v>
      </c>
      <c r="E450" s="179"/>
      <c r="F450" s="180"/>
      <c r="G450" s="21"/>
      <c r="H450" s="21"/>
      <c r="I450" s="21"/>
      <c r="J450" s="21"/>
      <c r="K450" s="21"/>
      <c r="L450" s="21"/>
      <c r="M450" s="61"/>
      <c r="N450" s="9"/>
    </row>
    <row r="451" spans="1:14" ht="25.5" x14ac:dyDescent="0.25">
      <c r="A451" s="4">
        <v>454</v>
      </c>
      <c r="B451" s="9"/>
      <c r="C451" s="26"/>
      <c r="D451" s="7" t="s">
        <v>332</v>
      </c>
      <c r="E451" s="179"/>
      <c r="F451" s="180"/>
      <c r="G451" s="21"/>
      <c r="H451" s="21"/>
      <c r="I451" s="21"/>
      <c r="J451" s="21"/>
      <c r="K451" s="21"/>
      <c r="L451" s="21"/>
      <c r="M451" s="61"/>
      <c r="N451" s="9"/>
    </row>
    <row r="452" spans="1:14" ht="9" customHeight="1" thickBot="1" x14ac:dyDescent="0.3">
      <c r="A452" s="4">
        <v>455</v>
      </c>
      <c r="B452" s="9"/>
      <c r="C452" s="222"/>
      <c r="D452" s="223"/>
      <c r="E452" s="223"/>
      <c r="F452" s="223"/>
      <c r="G452" s="223"/>
      <c r="H452" s="223"/>
      <c r="I452" s="223"/>
      <c r="J452" s="223"/>
      <c r="K452" s="223"/>
      <c r="L452" s="223"/>
      <c r="M452" s="224"/>
      <c r="N452" s="9"/>
    </row>
    <row r="453" spans="1:14" ht="15.75" thickBot="1" x14ac:dyDescent="0.3">
      <c r="A453" s="4">
        <v>456</v>
      </c>
      <c r="B453" s="9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9"/>
    </row>
    <row r="454" spans="1:14" ht="27.95" customHeight="1" x14ac:dyDescent="0.25">
      <c r="A454" s="4">
        <v>457</v>
      </c>
      <c r="B454" s="9"/>
      <c r="C454" s="149" t="s">
        <v>333</v>
      </c>
      <c r="D454" s="150"/>
      <c r="E454" s="150"/>
      <c r="F454" s="150"/>
      <c r="G454" s="150"/>
      <c r="H454" s="150"/>
      <c r="I454" s="150"/>
      <c r="J454" s="150"/>
      <c r="K454" s="150"/>
      <c r="L454" s="150"/>
      <c r="M454" s="151"/>
      <c r="N454" s="9"/>
    </row>
    <row r="455" spans="1:14" x14ac:dyDescent="0.25">
      <c r="A455" s="4">
        <v>458</v>
      </c>
      <c r="B455" s="9"/>
      <c r="C455" s="26"/>
      <c r="D455" s="58"/>
      <c r="E455" s="189" t="s">
        <v>23</v>
      </c>
      <c r="F455" s="190"/>
      <c r="G455" s="21"/>
      <c r="H455" s="21"/>
      <c r="I455" s="21"/>
      <c r="J455" s="21"/>
      <c r="K455" s="21"/>
      <c r="L455" s="21"/>
      <c r="M455" s="61"/>
      <c r="N455" s="9"/>
    </row>
    <row r="456" spans="1:14" x14ac:dyDescent="0.25">
      <c r="A456" s="4">
        <v>459</v>
      </c>
      <c r="B456" s="9"/>
      <c r="C456" s="26"/>
      <c r="D456" s="7" t="s">
        <v>334</v>
      </c>
      <c r="E456" s="179"/>
      <c r="F456" s="180"/>
      <c r="G456" s="21"/>
      <c r="H456" s="21"/>
      <c r="I456" s="21"/>
      <c r="J456" s="21"/>
      <c r="K456" s="21"/>
      <c r="L456" s="21"/>
      <c r="M456" s="61"/>
      <c r="N456" s="9"/>
    </row>
    <row r="457" spans="1:14" ht="25.5" x14ac:dyDescent="0.25">
      <c r="A457" s="4">
        <v>460</v>
      </c>
      <c r="B457" s="9"/>
      <c r="C457" s="26"/>
      <c r="D457" s="7" t="s">
        <v>335</v>
      </c>
      <c r="E457" s="179"/>
      <c r="F457" s="180"/>
      <c r="G457" s="21"/>
      <c r="H457" s="21"/>
      <c r="I457" s="21"/>
      <c r="J457" s="21"/>
      <c r="K457" s="21"/>
      <c r="L457" s="21"/>
      <c r="M457" s="61"/>
      <c r="N457" s="9"/>
    </row>
    <row r="458" spans="1:14" ht="9" customHeight="1" thickBot="1" x14ac:dyDescent="0.3">
      <c r="A458" s="4">
        <v>461</v>
      </c>
      <c r="B458" s="9"/>
      <c r="C458" s="222"/>
      <c r="D458" s="223"/>
      <c r="E458" s="223"/>
      <c r="F458" s="223"/>
      <c r="G458" s="223"/>
      <c r="H458" s="223"/>
      <c r="I458" s="223"/>
      <c r="J458" s="223"/>
      <c r="K458" s="223"/>
      <c r="L458" s="223"/>
      <c r="M458" s="224"/>
      <c r="N458" s="9"/>
    </row>
    <row r="459" spans="1:14" ht="15.75" thickBot="1" x14ac:dyDescent="0.3">
      <c r="A459" s="4">
        <v>462</v>
      </c>
      <c r="B459" s="9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9"/>
    </row>
    <row r="460" spans="1:14" ht="27.95" customHeight="1" x14ac:dyDescent="0.25">
      <c r="A460" s="4">
        <v>463</v>
      </c>
      <c r="B460" s="9"/>
      <c r="C460" s="149" t="s">
        <v>336</v>
      </c>
      <c r="D460" s="150"/>
      <c r="E460" s="150"/>
      <c r="F460" s="150"/>
      <c r="G460" s="150"/>
      <c r="H460" s="150"/>
      <c r="I460" s="150"/>
      <c r="J460" s="150"/>
      <c r="K460" s="150"/>
      <c r="L460" s="150"/>
      <c r="M460" s="151"/>
      <c r="N460" s="9"/>
    </row>
    <row r="461" spans="1:14" x14ac:dyDescent="0.25">
      <c r="A461" s="4">
        <v>464</v>
      </c>
      <c r="B461" s="9"/>
      <c r="C461" s="26"/>
      <c r="D461" s="58"/>
      <c r="E461" s="189" t="s">
        <v>23</v>
      </c>
      <c r="F461" s="190"/>
      <c r="G461" s="21"/>
      <c r="H461" s="21"/>
      <c r="I461" s="21"/>
      <c r="J461" s="21"/>
      <c r="K461" s="21"/>
      <c r="L461" s="21"/>
      <c r="M461" s="61"/>
      <c r="N461" s="9"/>
    </row>
    <row r="462" spans="1:14" x14ac:dyDescent="0.25">
      <c r="A462" s="4">
        <v>465</v>
      </c>
      <c r="B462" s="9"/>
      <c r="C462" s="26"/>
      <c r="D462" s="7" t="s">
        <v>337</v>
      </c>
      <c r="E462" s="179"/>
      <c r="F462" s="180"/>
      <c r="G462" s="21"/>
      <c r="H462" s="21"/>
      <c r="I462" s="21"/>
      <c r="J462" s="21"/>
      <c r="K462" s="21"/>
      <c r="L462" s="21"/>
      <c r="M462" s="61"/>
      <c r="N462" s="9"/>
    </row>
    <row r="463" spans="1:14" x14ac:dyDescent="0.25">
      <c r="A463" s="4">
        <v>466</v>
      </c>
      <c r="B463" s="9"/>
      <c r="C463" s="26"/>
      <c r="D463" s="7" t="s">
        <v>338</v>
      </c>
      <c r="E463" s="179"/>
      <c r="F463" s="180"/>
      <c r="G463" s="21"/>
      <c r="H463" s="21"/>
      <c r="I463" s="21"/>
      <c r="J463" s="21"/>
      <c r="K463" s="21"/>
      <c r="L463" s="21"/>
      <c r="M463" s="61"/>
      <c r="N463" s="9"/>
    </row>
    <row r="464" spans="1:14" x14ac:dyDescent="0.25">
      <c r="A464" s="4">
        <v>467</v>
      </c>
      <c r="B464" s="9"/>
      <c r="C464" s="26"/>
      <c r="D464" s="7" t="s">
        <v>339</v>
      </c>
      <c r="E464" s="179"/>
      <c r="F464" s="180"/>
      <c r="G464" s="21"/>
      <c r="H464" s="21"/>
      <c r="I464" s="21"/>
      <c r="J464" s="21"/>
      <c r="K464" s="21"/>
      <c r="L464" s="21"/>
      <c r="M464" s="61"/>
      <c r="N464" s="9"/>
    </row>
    <row r="465" spans="1:14" ht="9" customHeight="1" thickBot="1" x14ac:dyDescent="0.3">
      <c r="A465" s="4">
        <v>469</v>
      </c>
      <c r="B465" s="9"/>
      <c r="C465" s="222"/>
      <c r="D465" s="223"/>
      <c r="E465" s="223"/>
      <c r="F465" s="223"/>
      <c r="G465" s="223"/>
      <c r="H465" s="223"/>
      <c r="I465" s="223"/>
      <c r="J465" s="223"/>
      <c r="K465" s="223"/>
      <c r="L465" s="223"/>
      <c r="M465" s="224"/>
      <c r="N465" s="9"/>
    </row>
    <row r="466" spans="1:14" ht="15.75" thickBot="1" x14ac:dyDescent="0.3">
      <c r="A466" s="4">
        <v>470</v>
      </c>
      <c r="B466" s="9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9"/>
    </row>
    <row r="467" spans="1:14" ht="27.95" customHeight="1" x14ac:dyDescent="0.25">
      <c r="A467" s="4">
        <v>471</v>
      </c>
      <c r="B467" s="9"/>
      <c r="C467" s="149" t="s">
        <v>340</v>
      </c>
      <c r="D467" s="150"/>
      <c r="E467" s="150"/>
      <c r="F467" s="150"/>
      <c r="G467" s="150"/>
      <c r="H467" s="150"/>
      <c r="I467" s="150"/>
      <c r="J467" s="150"/>
      <c r="K467" s="150"/>
      <c r="L467" s="150"/>
      <c r="M467" s="151"/>
      <c r="N467" s="9"/>
    </row>
    <row r="468" spans="1:14" x14ac:dyDescent="0.25">
      <c r="A468" s="4">
        <v>472</v>
      </c>
      <c r="B468" s="9"/>
      <c r="C468" s="26"/>
      <c r="D468" s="58"/>
      <c r="E468" s="250" t="s">
        <v>24</v>
      </c>
      <c r="F468" s="250"/>
      <c r="G468" s="250" t="s">
        <v>45</v>
      </c>
      <c r="H468" s="250"/>
      <c r="I468" s="21"/>
      <c r="J468" s="21"/>
      <c r="K468" s="21"/>
      <c r="L468" s="21"/>
      <c r="M468" s="61"/>
      <c r="N468" s="9"/>
    </row>
    <row r="469" spans="1:14" ht="25.5" x14ac:dyDescent="0.25">
      <c r="A469" s="4">
        <v>473</v>
      </c>
      <c r="B469" s="9"/>
      <c r="C469" s="26"/>
      <c r="D469" s="7" t="s">
        <v>341</v>
      </c>
      <c r="E469" s="179"/>
      <c r="F469" s="180"/>
      <c r="G469" s="257" t="str">
        <f>IF(E469="","-",IFERROR(E469/I$30,0))</f>
        <v>-</v>
      </c>
      <c r="H469" s="257"/>
      <c r="I469" s="21"/>
      <c r="J469" s="21"/>
      <c r="K469" s="21"/>
      <c r="L469" s="21"/>
      <c r="M469" s="61"/>
      <c r="N469" s="9"/>
    </row>
    <row r="470" spans="1:14" ht="15" customHeight="1" x14ac:dyDescent="0.25">
      <c r="A470" s="4">
        <v>474</v>
      </c>
      <c r="B470" s="9"/>
      <c r="C470" s="26"/>
      <c r="D470" s="7" t="s">
        <v>342</v>
      </c>
      <c r="E470" s="179"/>
      <c r="F470" s="180"/>
      <c r="G470" s="257" t="str">
        <f t="shared" ref="G470:G480" si="16">IF(E470="","-",IFERROR(E470/I$30,0))</f>
        <v>-</v>
      </c>
      <c r="H470" s="257"/>
      <c r="I470" s="21"/>
      <c r="J470" s="21"/>
      <c r="K470" s="21"/>
      <c r="L470" s="21"/>
      <c r="M470" s="61"/>
      <c r="N470" s="9"/>
    </row>
    <row r="471" spans="1:14" ht="15" customHeight="1" x14ac:dyDescent="0.25">
      <c r="A471" s="4">
        <v>475</v>
      </c>
      <c r="B471" s="9"/>
      <c r="C471" s="26"/>
      <c r="D471" s="7" t="s">
        <v>343</v>
      </c>
      <c r="E471" s="179"/>
      <c r="F471" s="180"/>
      <c r="G471" s="257" t="str">
        <f t="shared" si="16"/>
        <v>-</v>
      </c>
      <c r="H471" s="257"/>
      <c r="I471" s="21"/>
      <c r="J471" s="21"/>
      <c r="K471" s="21"/>
      <c r="L471" s="21"/>
      <c r="M471" s="61"/>
      <c r="N471" s="9"/>
    </row>
    <row r="472" spans="1:14" ht="15" customHeight="1" x14ac:dyDescent="0.25">
      <c r="A472" s="4">
        <v>476</v>
      </c>
      <c r="B472" s="9"/>
      <c r="C472" s="26"/>
      <c r="D472" s="7" t="s">
        <v>344</v>
      </c>
      <c r="E472" s="179"/>
      <c r="F472" s="180"/>
      <c r="G472" s="257" t="str">
        <f t="shared" si="16"/>
        <v>-</v>
      </c>
      <c r="H472" s="257"/>
      <c r="I472" s="21"/>
      <c r="J472" s="21"/>
      <c r="K472" s="21"/>
      <c r="L472" s="21"/>
      <c r="M472" s="61"/>
      <c r="N472" s="9"/>
    </row>
    <row r="473" spans="1:14" ht="15" customHeight="1" x14ac:dyDescent="0.25">
      <c r="A473" s="4">
        <v>477</v>
      </c>
      <c r="B473" s="9"/>
      <c r="C473" s="26"/>
      <c r="D473" s="7" t="s">
        <v>345</v>
      </c>
      <c r="E473" s="179"/>
      <c r="F473" s="180"/>
      <c r="G473" s="257" t="str">
        <f t="shared" si="16"/>
        <v>-</v>
      </c>
      <c r="H473" s="257"/>
      <c r="I473" s="21"/>
      <c r="J473" s="21"/>
      <c r="K473" s="21"/>
      <c r="L473" s="21"/>
      <c r="M473" s="61"/>
      <c r="N473" s="9"/>
    </row>
    <row r="474" spans="1:14" ht="24.95" customHeight="1" x14ac:dyDescent="0.25">
      <c r="A474" s="4">
        <v>478</v>
      </c>
      <c r="B474" s="9"/>
      <c r="C474" s="26"/>
      <c r="D474" s="7" t="s">
        <v>346</v>
      </c>
      <c r="E474" s="179"/>
      <c r="F474" s="180"/>
      <c r="G474" s="257" t="str">
        <f>IF(E474="","-",IFERROR(E474/I$30,0))</f>
        <v>-</v>
      </c>
      <c r="H474" s="257"/>
      <c r="I474" s="21"/>
      <c r="J474" s="21"/>
      <c r="K474" s="21"/>
      <c r="L474" s="21"/>
      <c r="M474" s="61"/>
      <c r="N474" s="9"/>
    </row>
    <row r="475" spans="1:14" ht="15" customHeight="1" x14ac:dyDescent="0.25">
      <c r="A475" s="4">
        <v>479</v>
      </c>
      <c r="B475" s="9"/>
      <c r="C475" s="26"/>
      <c r="D475" s="7" t="s">
        <v>347</v>
      </c>
      <c r="E475" s="179"/>
      <c r="F475" s="180"/>
      <c r="G475" s="257" t="str">
        <f t="shared" si="16"/>
        <v>-</v>
      </c>
      <c r="H475" s="257"/>
      <c r="I475" s="21"/>
      <c r="J475" s="21"/>
      <c r="K475" s="21"/>
      <c r="L475" s="21"/>
      <c r="M475" s="61"/>
      <c r="N475" s="9"/>
    </row>
    <row r="476" spans="1:14" ht="24.95" customHeight="1" x14ac:dyDescent="0.25">
      <c r="A476" s="4">
        <v>480</v>
      </c>
      <c r="B476" s="9"/>
      <c r="C476" s="26"/>
      <c r="D476" s="7" t="s">
        <v>348</v>
      </c>
      <c r="E476" s="179"/>
      <c r="F476" s="180"/>
      <c r="G476" s="257" t="str">
        <f t="shared" si="16"/>
        <v>-</v>
      </c>
      <c r="H476" s="257"/>
      <c r="I476" s="21"/>
      <c r="J476" s="21"/>
      <c r="K476" s="21"/>
      <c r="L476" s="21"/>
      <c r="M476" s="61"/>
      <c r="N476" s="9"/>
    </row>
    <row r="477" spans="1:14" ht="15" customHeight="1" x14ac:dyDescent="0.25">
      <c r="A477" s="4">
        <v>481</v>
      </c>
      <c r="B477" s="9"/>
      <c r="C477" s="26"/>
      <c r="D477" s="7" t="s">
        <v>349</v>
      </c>
      <c r="E477" s="179"/>
      <c r="F477" s="180"/>
      <c r="G477" s="257" t="str">
        <f t="shared" si="16"/>
        <v>-</v>
      </c>
      <c r="H477" s="257"/>
      <c r="I477" s="21"/>
      <c r="J477" s="21"/>
      <c r="K477" s="21"/>
      <c r="L477" s="21"/>
      <c r="M477" s="61"/>
      <c r="N477" s="9"/>
    </row>
    <row r="478" spans="1:14" ht="15" customHeight="1" x14ac:dyDescent="0.25">
      <c r="A478" s="4">
        <v>482</v>
      </c>
      <c r="B478" s="9"/>
      <c r="C478" s="26"/>
      <c r="D478" s="7" t="s">
        <v>350</v>
      </c>
      <c r="E478" s="179"/>
      <c r="F478" s="180"/>
      <c r="G478" s="257" t="str">
        <f t="shared" si="16"/>
        <v>-</v>
      </c>
      <c r="H478" s="257"/>
      <c r="I478" s="21"/>
      <c r="J478" s="21"/>
      <c r="K478" s="21"/>
      <c r="L478" s="21"/>
      <c r="M478" s="61"/>
      <c r="N478" s="9"/>
    </row>
    <row r="479" spans="1:14" ht="15" customHeight="1" x14ac:dyDescent="0.25">
      <c r="A479" s="4">
        <v>483</v>
      </c>
      <c r="B479" s="9"/>
      <c r="C479" s="26"/>
      <c r="D479" s="7" t="s">
        <v>351</v>
      </c>
      <c r="E479" s="179"/>
      <c r="F479" s="180"/>
      <c r="G479" s="257" t="str">
        <f t="shared" si="16"/>
        <v>-</v>
      </c>
      <c r="H479" s="257"/>
      <c r="I479" s="21"/>
      <c r="J479" s="21"/>
      <c r="K479" s="21"/>
      <c r="L479" s="21"/>
      <c r="M479" s="61"/>
      <c r="N479" s="9"/>
    </row>
    <row r="480" spans="1:14" ht="32.1" customHeight="1" x14ac:dyDescent="0.25">
      <c r="A480" s="4">
        <v>484</v>
      </c>
      <c r="B480" s="9"/>
      <c r="C480" s="26"/>
      <c r="D480" s="7" t="s">
        <v>352</v>
      </c>
      <c r="E480" s="179"/>
      <c r="F480" s="180"/>
      <c r="G480" s="257" t="str">
        <f t="shared" si="16"/>
        <v>-</v>
      </c>
      <c r="H480" s="257"/>
      <c r="I480" s="21"/>
      <c r="J480" s="21"/>
      <c r="K480" s="21"/>
      <c r="L480" s="21"/>
      <c r="M480" s="61"/>
      <c r="N480" s="9"/>
    </row>
    <row r="481" spans="1:14" ht="15" customHeight="1" x14ac:dyDescent="0.25">
      <c r="A481" s="4">
        <v>485</v>
      </c>
      <c r="B481" s="9"/>
      <c r="C481" s="26"/>
      <c r="D481" s="7" t="s">
        <v>353</v>
      </c>
      <c r="E481" s="179"/>
      <c r="F481" s="180"/>
      <c r="G481" s="258"/>
      <c r="H481" s="258"/>
      <c r="I481" s="21"/>
      <c r="J481" s="21"/>
      <c r="K481" s="21"/>
      <c r="L481" s="21"/>
      <c r="M481" s="61"/>
      <c r="N481" s="9"/>
    </row>
    <row r="482" spans="1:14" ht="30.95" customHeight="1" x14ac:dyDescent="0.25">
      <c r="A482" s="4">
        <v>486</v>
      </c>
      <c r="B482" s="9"/>
      <c r="C482" s="26"/>
      <c r="D482" s="7" t="s">
        <v>354</v>
      </c>
      <c r="E482" s="179"/>
      <c r="F482" s="180"/>
      <c r="G482" s="258"/>
      <c r="H482" s="258"/>
      <c r="I482" s="21"/>
      <c r="J482" s="21"/>
      <c r="K482" s="21"/>
      <c r="L482" s="21"/>
      <c r="M482" s="61"/>
      <c r="N482" s="9"/>
    </row>
    <row r="483" spans="1:14" ht="9" customHeight="1" thickBot="1" x14ac:dyDescent="0.3">
      <c r="A483" s="4">
        <v>487</v>
      </c>
      <c r="B483" s="9"/>
      <c r="C483" s="222"/>
      <c r="D483" s="223"/>
      <c r="E483" s="223"/>
      <c r="F483" s="223"/>
      <c r="G483" s="223"/>
      <c r="H483" s="223"/>
      <c r="I483" s="223"/>
      <c r="J483" s="223"/>
      <c r="K483" s="223"/>
      <c r="L483" s="223"/>
      <c r="M483" s="224"/>
      <c r="N483" s="9"/>
    </row>
    <row r="484" spans="1:14" ht="18.75" x14ac:dyDescent="0.25">
      <c r="A484" s="4">
        <v>488</v>
      </c>
      <c r="B484" s="148"/>
      <c r="C484" s="148"/>
      <c r="D484" s="148"/>
      <c r="E484" s="148"/>
      <c r="F484" s="148"/>
      <c r="G484" s="148"/>
      <c r="H484" s="148"/>
      <c r="I484" s="148"/>
      <c r="J484" s="148"/>
      <c r="K484" s="148"/>
      <c r="L484" s="148"/>
      <c r="M484" s="148"/>
      <c r="N484" s="148"/>
    </row>
    <row r="485" spans="1:14" x14ac:dyDescent="0.25">
      <c r="A485" s="4">
        <v>489</v>
      </c>
      <c r="B485" s="176"/>
      <c r="C485" s="176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  <c r="N485" s="176"/>
    </row>
    <row r="486" spans="1:14" ht="19.5" customHeight="1" thickBot="1" x14ac:dyDescent="0.3">
      <c r="A486" s="4">
        <v>490</v>
      </c>
      <c r="B486" s="148" t="s">
        <v>355</v>
      </c>
      <c r="C486" s="148"/>
      <c r="D486" s="148"/>
      <c r="E486" s="148"/>
      <c r="F486" s="148"/>
      <c r="G486" s="148"/>
      <c r="H486" s="148"/>
      <c r="I486" s="148"/>
      <c r="J486" s="148"/>
      <c r="K486" s="148"/>
      <c r="L486" s="148"/>
      <c r="M486" s="148"/>
      <c r="N486" s="148"/>
    </row>
    <row r="487" spans="1:14" ht="27.95" customHeight="1" x14ac:dyDescent="0.25">
      <c r="A487" s="4">
        <v>491</v>
      </c>
      <c r="B487" s="9"/>
      <c r="C487" s="149" t="s">
        <v>356</v>
      </c>
      <c r="D487" s="150"/>
      <c r="E487" s="150"/>
      <c r="F487" s="150"/>
      <c r="G487" s="150"/>
      <c r="H487" s="150"/>
      <c r="I487" s="150"/>
      <c r="J487" s="150"/>
      <c r="K487" s="150"/>
      <c r="L487" s="150"/>
      <c r="M487" s="151"/>
      <c r="N487" s="9"/>
    </row>
    <row r="488" spans="1:14" x14ac:dyDescent="0.25">
      <c r="A488" s="4">
        <v>492</v>
      </c>
      <c r="B488" s="9"/>
      <c r="C488" s="26"/>
      <c r="D488" s="58"/>
      <c r="E488" s="189" t="s">
        <v>23</v>
      </c>
      <c r="F488" s="190"/>
      <c r="G488" s="21"/>
      <c r="H488" s="34"/>
      <c r="I488" s="67"/>
      <c r="J488" s="68"/>
      <c r="K488" s="189" t="s">
        <v>24</v>
      </c>
      <c r="L488" s="190"/>
      <c r="M488" s="61"/>
      <c r="N488" s="9"/>
    </row>
    <row r="489" spans="1:14" ht="27.95" customHeight="1" x14ac:dyDescent="0.25">
      <c r="A489" s="4">
        <v>493</v>
      </c>
      <c r="B489" s="9"/>
      <c r="C489" s="26"/>
      <c r="D489" s="7" t="s">
        <v>357</v>
      </c>
      <c r="E489" s="179"/>
      <c r="F489" s="180"/>
      <c r="G489" s="21"/>
      <c r="H489" s="189" t="s">
        <v>358</v>
      </c>
      <c r="I489" s="203"/>
      <c r="J489" s="259"/>
      <c r="K489" s="179"/>
      <c r="L489" s="180"/>
      <c r="M489" s="61"/>
      <c r="N489" s="9"/>
    </row>
    <row r="490" spans="1:14" ht="30.75" customHeight="1" x14ac:dyDescent="0.25">
      <c r="A490" s="4">
        <v>494</v>
      </c>
      <c r="B490" s="9"/>
      <c r="C490" s="26"/>
      <c r="D490" s="7" t="s">
        <v>359</v>
      </c>
      <c r="E490" s="179"/>
      <c r="F490" s="180"/>
      <c r="G490" s="21"/>
      <c r="H490" s="189" t="s">
        <v>360</v>
      </c>
      <c r="I490" s="203"/>
      <c r="J490" s="190"/>
      <c r="K490" s="179"/>
      <c r="L490" s="180"/>
      <c r="M490" s="61"/>
      <c r="N490" s="9"/>
    </row>
    <row r="491" spans="1:14" ht="9" customHeight="1" thickBot="1" x14ac:dyDescent="0.3">
      <c r="A491" s="4">
        <v>495</v>
      </c>
      <c r="B491" s="9"/>
      <c r="C491" s="222"/>
      <c r="D491" s="223"/>
      <c r="E491" s="223"/>
      <c r="F491" s="223"/>
      <c r="G491" s="223"/>
      <c r="H491" s="223"/>
      <c r="I491" s="223"/>
      <c r="J491" s="223"/>
      <c r="K491" s="223"/>
      <c r="L491" s="223"/>
      <c r="M491" s="224"/>
      <c r="N491" s="9"/>
    </row>
    <row r="492" spans="1:14" ht="15.75" thickBot="1" x14ac:dyDescent="0.3">
      <c r="A492" s="4">
        <v>496</v>
      </c>
      <c r="B492" s="9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9"/>
    </row>
    <row r="493" spans="1:14" ht="27.95" customHeight="1" x14ac:dyDescent="0.25">
      <c r="A493" s="4">
        <v>497</v>
      </c>
      <c r="B493" s="9"/>
      <c r="C493" s="149" t="s">
        <v>361</v>
      </c>
      <c r="D493" s="150"/>
      <c r="E493" s="150"/>
      <c r="F493" s="150"/>
      <c r="G493" s="150"/>
      <c r="H493" s="150"/>
      <c r="I493" s="150"/>
      <c r="J493" s="150"/>
      <c r="K493" s="150"/>
      <c r="L493" s="150"/>
      <c r="M493" s="151"/>
      <c r="N493" s="9"/>
    </row>
    <row r="494" spans="1:14" ht="24.95" customHeight="1" x14ac:dyDescent="0.25">
      <c r="A494" s="4">
        <v>498</v>
      </c>
      <c r="B494" s="9"/>
      <c r="C494" s="26"/>
      <c r="D494" s="58"/>
      <c r="E494" s="189" t="s">
        <v>362</v>
      </c>
      <c r="F494" s="190"/>
      <c r="G494" s="21"/>
      <c r="H494" s="21"/>
      <c r="I494" s="21"/>
      <c r="J494" s="21"/>
      <c r="K494" s="21"/>
      <c r="L494" s="21"/>
      <c r="M494" s="61"/>
      <c r="N494" s="9"/>
    </row>
    <row r="495" spans="1:14" x14ac:dyDescent="0.25">
      <c r="A495" s="4">
        <v>499</v>
      </c>
      <c r="B495" s="9"/>
      <c r="C495" s="26"/>
      <c r="D495" s="7" t="s">
        <v>363</v>
      </c>
      <c r="E495" s="179"/>
      <c r="F495" s="180"/>
      <c r="G495" s="21"/>
      <c r="H495" s="21"/>
      <c r="I495" s="21"/>
      <c r="J495" s="21"/>
      <c r="K495" s="21"/>
      <c r="L495" s="21"/>
      <c r="M495" s="61"/>
      <c r="N495" s="9"/>
    </row>
    <row r="496" spans="1:14" ht="15" customHeight="1" x14ac:dyDescent="0.25">
      <c r="A496" s="4">
        <v>500</v>
      </c>
      <c r="B496" s="9"/>
      <c r="C496" s="26"/>
      <c r="D496" s="7" t="s">
        <v>364</v>
      </c>
      <c r="E496" s="179"/>
      <c r="F496" s="180"/>
      <c r="G496" s="21"/>
      <c r="H496" s="21"/>
      <c r="I496" s="21"/>
      <c r="J496" s="21"/>
      <c r="K496" s="21"/>
      <c r="L496" s="21"/>
      <c r="M496" s="61"/>
      <c r="N496" s="9"/>
    </row>
    <row r="497" spans="1:14" ht="15" customHeight="1" x14ac:dyDescent="0.25">
      <c r="A497" s="4">
        <v>501</v>
      </c>
      <c r="B497" s="9"/>
      <c r="C497" s="26"/>
      <c r="D497" s="7" t="s">
        <v>365</v>
      </c>
      <c r="E497" s="179"/>
      <c r="F497" s="180"/>
      <c r="G497" s="21"/>
      <c r="H497" s="21"/>
      <c r="I497" s="21"/>
      <c r="J497" s="21"/>
      <c r="K497" s="21"/>
      <c r="L497" s="21"/>
      <c r="M497" s="61"/>
      <c r="N497" s="9"/>
    </row>
    <row r="498" spans="1:14" ht="15" customHeight="1" x14ac:dyDescent="0.25">
      <c r="A498" s="4">
        <v>502</v>
      </c>
      <c r="B498" s="9"/>
      <c r="C498" s="26"/>
      <c r="D498" s="7" t="s">
        <v>366</v>
      </c>
      <c r="E498" s="179"/>
      <c r="F498" s="180"/>
      <c r="G498" s="21"/>
      <c r="H498" s="21"/>
      <c r="I498" s="21"/>
      <c r="J498" s="21"/>
      <c r="K498" s="21"/>
      <c r="L498" s="21"/>
      <c r="M498" s="61"/>
      <c r="N498" s="9"/>
    </row>
    <row r="499" spans="1:14" ht="27.95" customHeight="1" x14ac:dyDescent="0.25">
      <c r="A499" s="4">
        <v>503</v>
      </c>
      <c r="B499" s="9"/>
      <c r="C499" s="26"/>
      <c r="D499" s="7" t="s">
        <v>367</v>
      </c>
      <c r="E499" s="179"/>
      <c r="F499" s="180"/>
      <c r="G499" s="21"/>
      <c r="H499" s="21"/>
      <c r="I499" s="21"/>
      <c r="J499" s="21"/>
      <c r="K499" s="21"/>
      <c r="L499" s="21"/>
      <c r="M499" s="61"/>
      <c r="N499" s="9"/>
    </row>
    <row r="500" spans="1:14" ht="15" customHeight="1" x14ac:dyDescent="0.25">
      <c r="A500" s="4">
        <v>504</v>
      </c>
      <c r="B500" s="9"/>
      <c r="C500" s="26"/>
      <c r="D500" s="7" t="s">
        <v>368</v>
      </c>
      <c r="E500" s="179"/>
      <c r="F500" s="180"/>
      <c r="G500" s="21"/>
      <c r="H500" s="21"/>
      <c r="I500" s="21"/>
      <c r="J500" s="21"/>
      <c r="K500" s="21"/>
      <c r="L500" s="21"/>
      <c r="M500" s="61"/>
      <c r="N500" s="9"/>
    </row>
    <row r="501" spans="1:14" ht="15" customHeight="1" x14ac:dyDescent="0.25">
      <c r="A501" s="4">
        <v>505</v>
      </c>
      <c r="B501" s="9"/>
      <c r="C501" s="26"/>
      <c r="D501" s="7" t="s">
        <v>369</v>
      </c>
      <c r="E501" s="179"/>
      <c r="F501" s="180"/>
      <c r="G501" s="21"/>
      <c r="H501" s="21"/>
      <c r="I501" s="21"/>
      <c r="J501" s="21"/>
      <c r="K501" s="21"/>
      <c r="L501" s="21"/>
      <c r="M501" s="61"/>
      <c r="N501" s="9"/>
    </row>
    <row r="502" spans="1:14" ht="9" customHeight="1" thickBot="1" x14ac:dyDescent="0.3">
      <c r="A502" s="4">
        <v>506</v>
      </c>
      <c r="B502" s="9"/>
      <c r="C502" s="222"/>
      <c r="D502" s="223"/>
      <c r="E502" s="223"/>
      <c r="F502" s="223"/>
      <c r="G502" s="223"/>
      <c r="H502" s="223"/>
      <c r="I502" s="223"/>
      <c r="J502" s="223"/>
      <c r="K502" s="223"/>
      <c r="L502" s="223"/>
      <c r="M502" s="224"/>
      <c r="N502" s="9"/>
    </row>
    <row r="503" spans="1:14" ht="18.75" x14ac:dyDescent="0.25">
      <c r="A503" s="4">
        <v>507</v>
      </c>
      <c r="B503" s="148"/>
      <c r="C503" s="148"/>
      <c r="D503" s="148"/>
      <c r="E503" s="148"/>
      <c r="F503" s="148"/>
      <c r="G503" s="148"/>
      <c r="H503" s="148"/>
      <c r="I503" s="148"/>
      <c r="J503" s="148"/>
      <c r="K503" s="148"/>
      <c r="L503" s="148"/>
      <c r="M503" s="148"/>
      <c r="N503" s="148"/>
    </row>
    <row r="504" spans="1:14" x14ac:dyDescent="0.25">
      <c r="A504" s="4">
        <v>508</v>
      </c>
      <c r="B504" s="176"/>
      <c r="C504" s="176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  <c r="N504" s="176"/>
    </row>
    <row r="505" spans="1:14" ht="19.5" customHeight="1" thickBot="1" x14ac:dyDescent="0.3">
      <c r="A505" s="4">
        <v>509</v>
      </c>
      <c r="B505" s="148" t="s">
        <v>370</v>
      </c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</row>
    <row r="506" spans="1:14" ht="27.95" customHeight="1" x14ac:dyDescent="0.25">
      <c r="A506" s="4">
        <v>510</v>
      </c>
      <c r="B506" s="9"/>
      <c r="C506" s="149" t="s">
        <v>371</v>
      </c>
      <c r="D506" s="150"/>
      <c r="E506" s="150"/>
      <c r="F506" s="150"/>
      <c r="G506" s="150"/>
      <c r="H506" s="150"/>
      <c r="I506" s="150"/>
      <c r="J506" s="150"/>
      <c r="K506" s="150"/>
      <c r="L506" s="150"/>
      <c r="M506" s="151"/>
      <c r="N506" s="9"/>
    </row>
    <row r="507" spans="1:14" x14ac:dyDescent="0.25">
      <c r="A507" s="4">
        <v>511</v>
      </c>
      <c r="B507" s="9"/>
      <c r="C507" s="26"/>
      <c r="D507" s="7" t="s">
        <v>372</v>
      </c>
      <c r="E507" s="260"/>
      <c r="F507" s="261"/>
      <c r="G507" s="21"/>
      <c r="H507" s="21"/>
      <c r="I507" s="21"/>
      <c r="J507" s="21"/>
      <c r="K507" s="21"/>
      <c r="L507" s="21"/>
      <c r="M507" s="61"/>
      <c r="N507" s="9"/>
    </row>
    <row r="508" spans="1:14" ht="14.45" customHeight="1" x14ac:dyDescent="0.25">
      <c r="A508" s="4">
        <v>512</v>
      </c>
      <c r="B508" s="9"/>
      <c r="C508" s="26"/>
      <c r="D508" s="7" t="s">
        <v>373</v>
      </c>
      <c r="E508" s="179"/>
      <c r="F508" s="180"/>
      <c r="G508" s="21"/>
      <c r="H508" s="21"/>
      <c r="I508" s="21"/>
      <c r="J508" s="21"/>
      <c r="K508" s="21"/>
      <c r="L508" s="21"/>
      <c r="M508" s="61"/>
      <c r="N508" s="9"/>
    </row>
    <row r="509" spans="1:14" x14ac:dyDescent="0.25">
      <c r="A509" s="4">
        <v>513</v>
      </c>
      <c r="B509" s="9"/>
      <c r="C509" s="26"/>
      <c r="D509" s="7" t="s">
        <v>374</v>
      </c>
      <c r="E509" s="179"/>
      <c r="F509" s="180"/>
      <c r="G509" s="21"/>
      <c r="H509" s="21"/>
      <c r="I509" s="21"/>
      <c r="J509" s="21"/>
      <c r="K509" s="21"/>
      <c r="L509" s="21"/>
      <c r="M509" s="61"/>
      <c r="N509" s="9"/>
    </row>
    <row r="510" spans="1:14" ht="26.25" customHeight="1" x14ac:dyDescent="0.25">
      <c r="A510" s="4">
        <v>514</v>
      </c>
      <c r="B510" s="9"/>
      <c r="C510" s="26"/>
      <c r="D510" s="7" t="s">
        <v>375</v>
      </c>
      <c r="E510" s="179"/>
      <c r="F510" s="180"/>
      <c r="G510" s="21"/>
      <c r="H510" s="21"/>
      <c r="I510" s="21"/>
      <c r="J510" s="21"/>
      <c r="K510" s="21"/>
      <c r="L510" s="21"/>
      <c r="M510" s="61"/>
      <c r="N510" s="9"/>
    </row>
    <row r="511" spans="1:14" ht="30" customHeight="1" x14ac:dyDescent="0.25">
      <c r="A511" s="4">
        <v>515</v>
      </c>
      <c r="B511" s="9"/>
      <c r="C511" s="26"/>
      <c r="D511" s="7" t="s">
        <v>376</v>
      </c>
      <c r="E511" s="179"/>
      <c r="F511" s="180"/>
      <c r="G511" s="21"/>
      <c r="H511" s="21"/>
      <c r="I511" s="21"/>
      <c r="J511" s="21"/>
      <c r="K511" s="21"/>
      <c r="L511" s="21"/>
      <c r="M511" s="61"/>
      <c r="N511" s="9"/>
    </row>
    <row r="512" spans="1:14" ht="24.75" customHeight="1" x14ac:dyDescent="0.25">
      <c r="A512" s="4">
        <v>516</v>
      </c>
      <c r="B512" s="9"/>
      <c r="C512" s="26"/>
      <c r="D512" s="7" t="s">
        <v>377</v>
      </c>
      <c r="E512" s="179"/>
      <c r="F512" s="180"/>
      <c r="G512" s="21"/>
      <c r="H512" s="21"/>
      <c r="I512" s="21"/>
      <c r="J512" s="21"/>
      <c r="K512" s="21"/>
      <c r="L512" s="21"/>
      <c r="M512" s="61"/>
      <c r="N512" s="9"/>
    </row>
    <row r="513" spans="1:14" ht="26.1" customHeight="1" x14ac:dyDescent="0.25">
      <c r="A513" s="4">
        <v>517</v>
      </c>
      <c r="B513" s="9"/>
      <c r="C513" s="26"/>
      <c r="D513" s="7" t="s">
        <v>378</v>
      </c>
      <c r="E513" s="179"/>
      <c r="F513" s="180"/>
      <c r="G513" s="21"/>
      <c r="H513" s="21"/>
      <c r="I513" s="21"/>
      <c r="J513" s="21"/>
      <c r="K513" s="21"/>
      <c r="L513" s="21"/>
      <c r="M513" s="61"/>
      <c r="N513" s="9"/>
    </row>
    <row r="514" spans="1:14" ht="9" customHeight="1" thickBot="1" x14ac:dyDescent="0.3">
      <c r="A514" s="4">
        <v>518</v>
      </c>
      <c r="B514" s="9"/>
      <c r="C514" s="222"/>
      <c r="D514" s="223"/>
      <c r="E514" s="223"/>
      <c r="F514" s="223"/>
      <c r="G514" s="223"/>
      <c r="H514" s="223"/>
      <c r="I514" s="223"/>
      <c r="J514" s="223"/>
      <c r="K514" s="223"/>
      <c r="L514" s="223"/>
      <c r="M514" s="224"/>
      <c r="N514" s="9"/>
    </row>
    <row r="515" spans="1:14" ht="15.75" thickBot="1" x14ac:dyDescent="0.3">
      <c r="A515" s="4">
        <v>519</v>
      </c>
      <c r="B515" s="9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9"/>
    </row>
    <row r="516" spans="1:14" ht="27.95" customHeight="1" x14ac:dyDescent="0.25">
      <c r="A516" s="4">
        <v>520</v>
      </c>
      <c r="B516" s="9"/>
      <c r="C516" s="149" t="s">
        <v>379</v>
      </c>
      <c r="D516" s="150"/>
      <c r="E516" s="150"/>
      <c r="F516" s="150"/>
      <c r="G516" s="150"/>
      <c r="H516" s="150"/>
      <c r="I516" s="150"/>
      <c r="J516" s="150"/>
      <c r="K516" s="150"/>
      <c r="L516" s="150"/>
      <c r="M516" s="151"/>
      <c r="N516" s="9"/>
    </row>
    <row r="517" spans="1:14" x14ac:dyDescent="0.25">
      <c r="A517" s="4">
        <v>521</v>
      </c>
      <c r="B517" s="9"/>
      <c r="C517" s="26"/>
      <c r="D517" s="7" t="s">
        <v>380</v>
      </c>
      <c r="E517" s="260"/>
      <c r="F517" s="261"/>
      <c r="G517" s="21"/>
      <c r="H517" s="21"/>
      <c r="I517" s="21"/>
      <c r="J517" s="21"/>
      <c r="K517" s="21"/>
      <c r="L517" s="21"/>
      <c r="M517" s="61"/>
      <c r="N517" s="9"/>
    </row>
    <row r="518" spans="1:14" x14ac:dyDescent="0.25">
      <c r="A518" s="4">
        <v>522</v>
      </c>
      <c r="B518" s="9"/>
      <c r="C518" s="26"/>
      <c r="D518" s="7" t="s">
        <v>381</v>
      </c>
      <c r="E518" s="179"/>
      <c r="F518" s="180"/>
      <c r="G518" s="21"/>
      <c r="H518" s="21"/>
      <c r="I518" s="21"/>
      <c r="J518" s="21"/>
      <c r="K518" s="21"/>
      <c r="L518" s="21"/>
      <c r="M518" s="61"/>
      <c r="N518" s="9"/>
    </row>
    <row r="519" spans="1:14" x14ac:dyDescent="0.25">
      <c r="A519" s="4">
        <v>523</v>
      </c>
      <c r="B519" s="9"/>
      <c r="C519" s="26"/>
      <c r="D519" s="7" t="s">
        <v>382</v>
      </c>
      <c r="E519" s="179"/>
      <c r="F519" s="180"/>
      <c r="G519" s="21"/>
      <c r="H519" s="21"/>
      <c r="I519" s="21"/>
      <c r="J519" s="21"/>
      <c r="K519" s="21"/>
      <c r="L519" s="21"/>
      <c r="M519" s="61"/>
      <c r="N519" s="9"/>
    </row>
    <row r="520" spans="1:14" ht="29.25" customHeight="1" x14ac:dyDescent="0.25">
      <c r="A520" s="4">
        <v>524</v>
      </c>
      <c r="B520" s="9"/>
      <c r="C520" s="26"/>
      <c r="D520" s="7" t="s">
        <v>383</v>
      </c>
      <c r="E520" s="179"/>
      <c r="F520" s="180"/>
      <c r="G520" s="21"/>
      <c r="H520" s="21"/>
      <c r="I520" s="21"/>
      <c r="J520" s="21"/>
      <c r="K520" s="21"/>
      <c r="L520" s="21"/>
      <c r="M520" s="61"/>
      <c r="N520" s="9"/>
    </row>
    <row r="521" spans="1:14" ht="9" customHeight="1" thickBot="1" x14ac:dyDescent="0.3">
      <c r="A521" s="4">
        <v>525</v>
      </c>
      <c r="B521" s="9"/>
      <c r="C521" s="222"/>
      <c r="D521" s="223"/>
      <c r="E521" s="223"/>
      <c r="F521" s="223"/>
      <c r="G521" s="223"/>
      <c r="H521" s="223"/>
      <c r="I521" s="223"/>
      <c r="J521" s="223"/>
      <c r="K521" s="223"/>
      <c r="L521" s="223"/>
      <c r="M521" s="224"/>
      <c r="N521" s="9"/>
    </row>
    <row r="522" spans="1:14" ht="15.75" thickBot="1" x14ac:dyDescent="0.3">
      <c r="A522" s="4">
        <v>526</v>
      </c>
      <c r="B522" s="9"/>
      <c r="C522" s="60"/>
      <c r="D522" s="232"/>
      <c r="E522" s="232"/>
      <c r="F522" s="232"/>
      <c r="G522" s="232"/>
      <c r="H522" s="232"/>
      <c r="I522" s="232"/>
      <c r="J522" s="232"/>
      <c r="K522" s="232"/>
      <c r="L522" s="232"/>
      <c r="M522" s="25"/>
      <c r="N522" s="9"/>
    </row>
    <row r="523" spans="1:14" ht="27.95" customHeight="1" x14ac:dyDescent="0.25">
      <c r="A523" s="4">
        <v>527</v>
      </c>
      <c r="B523" s="9"/>
      <c r="C523" s="149" t="s">
        <v>384</v>
      </c>
      <c r="D523" s="150"/>
      <c r="E523" s="150"/>
      <c r="F523" s="150"/>
      <c r="G523" s="150"/>
      <c r="H523" s="150"/>
      <c r="I523" s="150"/>
      <c r="J523" s="150"/>
      <c r="K523" s="150"/>
      <c r="L523" s="150"/>
      <c r="M523" s="151"/>
      <c r="N523" s="9"/>
    </row>
    <row r="524" spans="1:14" ht="25.5" x14ac:dyDescent="0.25">
      <c r="A524" s="4">
        <v>528</v>
      </c>
      <c r="B524" s="9"/>
      <c r="C524" s="26"/>
      <c r="D524" s="58"/>
      <c r="E524" s="11" t="s">
        <v>385</v>
      </c>
      <c r="F524" s="11" t="s">
        <v>386</v>
      </c>
      <c r="G524" s="11" t="s">
        <v>387</v>
      </c>
      <c r="H524" s="11" t="s">
        <v>388</v>
      </c>
      <c r="I524" s="11" t="s">
        <v>389</v>
      </c>
      <c r="J524" s="21"/>
      <c r="K524" s="21"/>
      <c r="L524" s="21"/>
      <c r="M524" s="61"/>
      <c r="N524" s="9"/>
    </row>
    <row r="525" spans="1:14" x14ac:dyDescent="0.25">
      <c r="A525" s="4">
        <v>529</v>
      </c>
      <c r="B525" s="9"/>
      <c r="C525" s="26"/>
      <c r="D525" s="7" t="s">
        <v>236</v>
      </c>
      <c r="E525" s="69"/>
      <c r="F525" s="69"/>
      <c r="G525" s="69"/>
      <c r="H525" s="70"/>
      <c r="I525" s="70"/>
      <c r="J525" s="21"/>
      <c r="K525" s="21"/>
      <c r="L525" s="21"/>
      <c r="M525" s="61"/>
      <c r="N525" s="9"/>
    </row>
    <row r="526" spans="1:14" x14ac:dyDescent="0.25">
      <c r="A526" s="4">
        <v>530</v>
      </c>
      <c r="B526" s="9"/>
      <c r="C526" s="26"/>
      <c r="D526" s="7" t="s">
        <v>390</v>
      </c>
      <c r="E526" s="56"/>
      <c r="F526" s="69"/>
      <c r="G526" s="69"/>
      <c r="H526" s="71"/>
      <c r="I526" s="71"/>
      <c r="J526" s="21"/>
      <c r="K526" s="21"/>
      <c r="L526" s="21"/>
      <c r="M526" s="61"/>
      <c r="N526" s="9"/>
    </row>
    <row r="527" spans="1:14" x14ac:dyDescent="0.25">
      <c r="A527" s="4">
        <v>531</v>
      </c>
      <c r="B527" s="9"/>
      <c r="C527" s="26"/>
      <c r="D527" s="7" t="s">
        <v>391</v>
      </c>
      <c r="E527" s="56"/>
      <c r="F527" s="69"/>
      <c r="G527" s="69"/>
      <c r="H527" s="70"/>
      <c r="I527" s="70"/>
      <c r="J527" s="21"/>
      <c r="K527" s="21"/>
      <c r="L527" s="21"/>
      <c r="M527" s="61"/>
      <c r="N527" s="9"/>
    </row>
    <row r="528" spans="1:14" x14ac:dyDescent="0.25">
      <c r="A528" s="4">
        <v>532</v>
      </c>
      <c r="B528" s="9"/>
      <c r="C528" s="26"/>
      <c r="D528" s="7" t="s">
        <v>392</v>
      </c>
      <c r="E528" s="56"/>
      <c r="F528" s="69"/>
      <c r="G528" s="69"/>
      <c r="H528" s="70"/>
      <c r="I528" s="70"/>
      <c r="J528" s="21"/>
      <c r="K528" s="21"/>
      <c r="L528" s="21"/>
      <c r="M528" s="61"/>
      <c r="N528" s="9"/>
    </row>
    <row r="529" spans="1:14" x14ac:dyDescent="0.25">
      <c r="A529" s="4">
        <v>533</v>
      </c>
      <c r="B529" s="9"/>
      <c r="C529" s="26"/>
      <c r="D529" s="7" t="s">
        <v>393</v>
      </c>
      <c r="E529" s="56"/>
      <c r="F529" s="69"/>
      <c r="G529" s="69"/>
      <c r="H529" s="70"/>
      <c r="I529" s="70"/>
      <c r="J529" s="21"/>
      <c r="K529" s="21"/>
      <c r="L529" s="21"/>
      <c r="M529" s="61"/>
      <c r="N529" s="9"/>
    </row>
    <row r="530" spans="1:14" x14ac:dyDescent="0.25">
      <c r="A530" s="4">
        <v>534</v>
      </c>
      <c r="B530" s="9"/>
      <c r="C530" s="26"/>
      <c r="D530" s="7" t="s">
        <v>394</v>
      </c>
      <c r="E530" s="56"/>
      <c r="F530" s="69"/>
      <c r="G530" s="69"/>
      <c r="H530" s="70"/>
      <c r="I530" s="70"/>
      <c r="J530" s="21"/>
      <c r="K530" s="21"/>
      <c r="L530" s="21"/>
      <c r="M530" s="61"/>
      <c r="N530" s="9"/>
    </row>
    <row r="531" spans="1:14" x14ac:dyDescent="0.25">
      <c r="A531" s="4">
        <v>535</v>
      </c>
      <c r="B531" s="9"/>
      <c r="C531" s="26"/>
      <c r="D531" s="7" t="s">
        <v>395</v>
      </c>
      <c r="E531" s="69"/>
      <c r="F531" s="69"/>
      <c r="G531" s="69"/>
      <c r="H531" s="70"/>
      <c r="I531" s="70"/>
      <c r="J531" s="21"/>
      <c r="K531" s="21"/>
      <c r="L531" s="21"/>
      <c r="M531" s="61"/>
      <c r="N531" s="9"/>
    </row>
    <row r="532" spans="1:14" x14ac:dyDescent="0.25">
      <c r="A532" s="4">
        <v>536</v>
      </c>
      <c r="B532" s="9"/>
      <c r="C532" s="26"/>
      <c r="D532" s="7" t="s">
        <v>396</v>
      </c>
      <c r="E532" s="69"/>
      <c r="F532" s="69"/>
      <c r="G532" s="69"/>
      <c r="H532" s="70"/>
      <c r="I532" s="70"/>
      <c r="J532" s="21"/>
      <c r="K532" s="21"/>
      <c r="L532" s="21"/>
      <c r="M532" s="61"/>
      <c r="N532" s="9"/>
    </row>
    <row r="533" spans="1:14" x14ac:dyDescent="0.25">
      <c r="A533" s="4">
        <v>537</v>
      </c>
      <c r="B533" s="9"/>
      <c r="C533" s="26"/>
      <c r="D533" s="7" t="s">
        <v>397</v>
      </c>
      <c r="E533" s="56"/>
      <c r="F533" s="69"/>
      <c r="G533" s="69"/>
      <c r="H533" s="70"/>
      <c r="I533" s="70"/>
      <c r="J533" s="21"/>
      <c r="K533" s="21"/>
      <c r="L533" s="21"/>
      <c r="M533" s="61"/>
      <c r="N533" s="9"/>
    </row>
    <row r="534" spans="1:14" x14ac:dyDescent="0.25">
      <c r="A534" s="4">
        <v>538</v>
      </c>
      <c r="B534" s="9"/>
      <c r="C534" s="26"/>
      <c r="D534" s="7" t="s">
        <v>398</v>
      </c>
      <c r="E534" s="56"/>
      <c r="F534" s="69"/>
      <c r="G534" s="69"/>
      <c r="H534" s="70"/>
      <c r="I534" s="70"/>
      <c r="J534" s="21"/>
      <c r="K534" s="21"/>
      <c r="L534" s="21"/>
      <c r="M534" s="61"/>
      <c r="N534" s="9"/>
    </row>
    <row r="535" spans="1:14" x14ac:dyDescent="0.25">
      <c r="A535" s="4">
        <v>539</v>
      </c>
      <c r="B535" s="9"/>
      <c r="C535" s="26"/>
      <c r="D535" s="7" t="s">
        <v>399</v>
      </c>
      <c r="E535" s="56"/>
      <c r="F535" s="69"/>
      <c r="G535" s="69"/>
      <c r="H535" s="71"/>
      <c r="I535" s="71"/>
      <c r="J535" s="21"/>
      <c r="K535" s="21"/>
      <c r="L535" s="21"/>
      <c r="M535" s="61"/>
      <c r="N535" s="9"/>
    </row>
    <row r="536" spans="1:14" x14ac:dyDescent="0.25">
      <c r="A536" s="4">
        <v>540</v>
      </c>
      <c r="B536" s="9"/>
      <c r="C536" s="26"/>
      <c r="D536" s="7" t="s">
        <v>400</v>
      </c>
      <c r="E536" s="56"/>
      <c r="F536" s="69"/>
      <c r="G536" s="69"/>
      <c r="H536" s="71"/>
      <c r="I536" s="71"/>
      <c r="J536" s="21"/>
      <c r="K536" s="21"/>
      <c r="L536" s="21"/>
      <c r="M536" s="61"/>
      <c r="N536" s="9"/>
    </row>
    <row r="537" spans="1:14" x14ac:dyDescent="0.25">
      <c r="A537" s="4">
        <v>541</v>
      </c>
      <c r="B537" s="9"/>
      <c r="C537" s="26"/>
      <c r="D537" s="7" t="s">
        <v>401</v>
      </c>
      <c r="E537" s="56"/>
      <c r="F537" s="69"/>
      <c r="G537" s="69"/>
      <c r="H537" s="71"/>
      <c r="I537" s="71"/>
      <c r="J537" s="21"/>
      <c r="K537" s="21"/>
      <c r="L537" s="21"/>
      <c r="M537" s="61"/>
      <c r="N537" s="9"/>
    </row>
    <row r="538" spans="1:14" x14ac:dyDescent="0.25">
      <c r="A538" s="4">
        <v>542</v>
      </c>
      <c r="B538" s="9"/>
      <c r="C538" s="26"/>
      <c r="D538" s="7" t="s">
        <v>402</v>
      </c>
      <c r="E538" s="56"/>
      <c r="F538" s="69"/>
      <c r="G538" s="69"/>
      <c r="H538" s="71"/>
      <c r="I538" s="71"/>
      <c r="J538" s="21"/>
      <c r="K538" s="21"/>
      <c r="L538" s="21"/>
      <c r="M538" s="61"/>
      <c r="N538" s="9"/>
    </row>
    <row r="539" spans="1:14" x14ac:dyDescent="0.25">
      <c r="A539" s="4">
        <v>543</v>
      </c>
      <c r="B539" s="9"/>
      <c r="C539" s="26"/>
      <c r="D539" s="7" t="s">
        <v>403</v>
      </c>
      <c r="E539" s="56"/>
      <c r="F539" s="69"/>
      <c r="G539" s="69"/>
      <c r="H539" s="70"/>
      <c r="I539" s="70"/>
      <c r="J539" s="21"/>
      <c r="K539" s="21"/>
      <c r="L539" s="21"/>
      <c r="M539" s="61"/>
      <c r="N539" s="9"/>
    </row>
    <row r="540" spans="1:14" x14ac:dyDescent="0.25">
      <c r="A540" s="4">
        <v>544</v>
      </c>
      <c r="B540" s="9"/>
      <c r="C540" s="26"/>
      <c r="D540" s="7" t="s">
        <v>404</v>
      </c>
      <c r="E540" s="56"/>
      <c r="F540" s="69"/>
      <c r="G540" s="69"/>
      <c r="H540" s="70"/>
      <c r="I540" s="70"/>
      <c r="J540" s="21"/>
      <c r="K540" s="21"/>
      <c r="L540" s="21"/>
      <c r="M540" s="61"/>
      <c r="N540" s="9"/>
    </row>
    <row r="541" spans="1:14" x14ac:dyDescent="0.25">
      <c r="A541" s="4">
        <v>545</v>
      </c>
      <c r="B541" s="9"/>
      <c r="C541" s="26"/>
      <c r="D541" s="7" t="s">
        <v>405</v>
      </c>
      <c r="E541" s="69"/>
      <c r="F541" s="69"/>
      <c r="G541" s="69"/>
      <c r="H541" s="70"/>
      <c r="I541" s="70"/>
      <c r="J541" s="21"/>
      <c r="K541" s="21"/>
      <c r="L541" s="21"/>
      <c r="M541" s="61"/>
      <c r="N541" s="9"/>
    </row>
    <row r="542" spans="1:14" x14ac:dyDescent="0.25">
      <c r="A542" s="4">
        <v>546</v>
      </c>
      <c r="B542" s="9"/>
      <c r="C542" s="26"/>
      <c r="D542" s="7" t="s">
        <v>406</v>
      </c>
      <c r="E542" s="69"/>
      <c r="F542" s="69"/>
      <c r="G542" s="69"/>
      <c r="H542" s="70"/>
      <c r="I542" s="70"/>
      <c r="J542" s="21"/>
      <c r="K542" s="21"/>
      <c r="L542" s="21"/>
      <c r="M542" s="61"/>
      <c r="N542" s="9"/>
    </row>
    <row r="543" spans="1:14" x14ac:dyDescent="0.25">
      <c r="A543" s="4">
        <v>547</v>
      </c>
      <c r="B543" s="9"/>
      <c r="C543" s="26"/>
      <c r="D543" s="7" t="s">
        <v>407</v>
      </c>
      <c r="E543" s="69"/>
      <c r="F543" s="69"/>
      <c r="G543" s="69"/>
      <c r="H543" s="70"/>
      <c r="I543" s="70"/>
      <c r="J543" s="21"/>
      <c r="K543" s="21"/>
      <c r="L543" s="21"/>
      <c r="M543" s="61"/>
      <c r="N543" s="9"/>
    </row>
    <row r="544" spans="1:14" x14ac:dyDescent="0.25">
      <c r="A544" s="4">
        <v>548</v>
      </c>
      <c r="B544" s="9"/>
      <c r="C544" s="26"/>
      <c r="D544" s="7" t="s">
        <v>408</v>
      </c>
      <c r="E544" s="69"/>
      <c r="F544" s="69"/>
      <c r="G544" s="69"/>
      <c r="H544" s="70"/>
      <c r="I544" s="70"/>
      <c r="J544" s="21"/>
      <c r="K544" s="21"/>
      <c r="L544" s="21"/>
      <c r="M544" s="61"/>
      <c r="N544" s="9"/>
    </row>
    <row r="545" spans="1:14" x14ac:dyDescent="0.25">
      <c r="A545" s="4">
        <v>549</v>
      </c>
      <c r="B545" s="9"/>
      <c r="C545" s="26"/>
      <c r="D545" s="7" t="s">
        <v>409</v>
      </c>
      <c r="E545" s="56"/>
      <c r="F545" s="69"/>
      <c r="G545" s="69"/>
      <c r="H545" s="70"/>
      <c r="I545" s="70"/>
      <c r="J545" s="21"/>
      <c r="K545" s="21"/>
      <c r="L545" s="21"/>
      <c r="M545" s="61"/>
      <c r="N545" s="9"/>
    </row>
    <row r="546" spans="1:14" x14ac:dyDescent="0.25">
      <c r="A546" s="4">
        <v>550</v>
      </c>
      <c r="B546" s="9"/>
      <c r="C546" s="26"/>
      <c r="D546" s="7" t="s">
        <v>168</v>
      </c>
      <c r="E546" s="69"/>
      <c r="F546" s="69"/>
      <c r="G546" s="69"/>
      <c r="H546" s="70"/>
      <c r="I546" s="70"/>
      <c r="J546" s="21"/>
      <c r="K546" s="21"/>
      <c r="L546" s="21"/>
      <c r="M546" s="61"/>
      <c r="N546" s="9"/>
    </row>
    <row r="547" spans="1:14" ht="9" customHeight="1" thickBot="1" x14ac:dyDescent="0.3">
      <c r="A547" s="4">
        <v>551</v>
      </c>
      <c r="B547" s="9"/>
      <c r="C547" s="222"/>
      <c r="D547" s="223"/>
      <c r="E547" s="223"/>
      <c r="F547" s="223"/>
      <c r="G547" s="223"/>
      <c r="H547" s="223"/>
      <c r="I547" s="223"/>
      <c r="J547" s="223"/>
      <c r="K547" s="223"/>
      <c r="L547" s="223"/>
      <c r="M547" s="224"/>
      <c r="N547" s="9"/>
    </row>
    <row r="548" spans="1:14" ht="15.75" thickBot="1" x14ac:dyDescent="0.3">
      <c r="A548" s="4">
        <v>552</v>
      </c>
      <c r="B548" s="9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9"/>
    </row>
    <row r="549" spans="1:14" ht="27.95" customHeight="1" x14ac:dyDescent="0.25">
      <c r="A549" s="4">
        <v>553</v>
      </c>
      <c r="B549" s="9"/>
      <c r="C549" s="149" t="s">
        <v>410</v>
      </c>
      <c r="D549" s="150"/>
      <c r="E549" s="150"/>
      <c r="F549" s="150"/>
      <c r="G549" s="150"/>
      <c r="H549" s="150"/>
      <c r="I549" s="150"/>
      <c r="J549" s="150"/>
      <c r="K549" s="150"/>
      <c r="L549" s="150"/>
      <c r="M549" s="151"/>
      <c r="N549" s="9"/>
    </row>
    <row r="550" spans="1:14" x14ac:dyDescent="0.25">
      <c r="A550" s="4">
        <v>554</v>
      </c>
      <c r="B550" s="9"/>
      <c r="C550" s="26"/>
      <c r="D550" s="58"/>
      <c r="E550" s="189" t="s">
        <v>23</v>
      </c>
      <c r="F550" s="190"/>
      <c r="G550" s="21"/>
      <c r="H550" s="21"/>
      <c r="I550" s="21"/>
      <c r="J550" s="21"/>
      <c r="K550" s="21"/>
      <c r="L550" s="21"/>
      <c r="M550" s="61"/>
      <c r="N550" s="9"/>
    </row>
    <row r="551" spans="1:14" x14ac:dyDescent="0.25">
      <c r="A551" s="4">
        <v>555</v>
      </c>
      <c r="B551" s="9"/>
      <c r="C551" s="26"/>
      <c r="D551" s="7" t="s">
        <v>411</v>
      </c>
      <c r="E551" s="179"/>
      <c r="F551" s="180"/>
      <c r="G551" s="21"/>
      <c r="H551" s="21"/>
      <c r="I551" s="21"/>
      <c r="J551" s="21"/>
      <c r="K551" s="21"/>
      <c r="L551" s="21"/>
      <c r="M551" s="61"/>
      <c r="N551" s="9"/>
    </row>
    <row r="552" spans="1:14" x14ac:dyDescent="0.25">
      <c r="A552" s="4">
        <v>556</v>
      </c>
      <c r="B552" s="9"/>
      <c r="C552" s="26"/>
      <c r="D552" s="7" t="s">
        <v>412</v>
      </c>
      <c r="E552" s="179"/>
      <c r="F552" s="180"/>
      <c r="G552" s="21"/>
      <c r="H552" s="21"/>
      <c r="I552" s="21"/>
      <c r="J552" s="21"/>
      <c r="K552" s="21"/>
      <c r="L552" s="21"/>
      <c r="M552" s="61"/>
      <c r="N552" s="9"/>
    </row>
    <row r="553" spans="1:14" x14ac:dyDescent="0.25">
      <c r="A553" s="4">
        <v>557</v>
      </c>
      <c r="B553" s="9"/>
      <c r="C553" s="26"/>
      <c r="D553" s="7" t="s">
        <v>413</v>
      </c>
      <c r="E553" s="179"/>
      <c r="F553" s="180"/>
      <c r="G553" s="21"/>
      <c r="H553" s="21"/>
      <c r="I553" s="21"/>
      <c r="J553" s="21"/>
      <c r="K553" s="21"/>
      <c r="L553" s="21"/>
      <c r="M553" s="61"/>
      <c r="N553" s="9"/>
    </row>
    <row r="554" spans="1:14" x14ac:dyDescent="0.25">
      <c r="A554" s="4">
        <v>558</v>
      </c>
      <c r="B554" s="9"/>
      <c r="C554" s="26"/>
      <c r="D554" s="262"/>
      <c r="E554" s="262"/>
      <c r="F554" s="262"/>
      <c r="G554" s="263"/>
      <c r="H554" s="21"/>
      <c r="I554" s="21"/>
      <c r="J554" s="21"/>
      <c r="K554" s="21"/>
      <c r="L554" s="21"/>
      <c r="M554" s="61"/>
      <c r="N554" s="9"/>
    </row>
    <row r="555" spans="1:14" ht="25.5" x14ac:dyDescent="0.25">
      <c r="A555" s="4">
        <v>559</v>
      </c>
      <c r="B555" s="9"/>
      <c r="C555" s="26"/>
      <c r="D555" s="7" t="s">
        <v>414</v>
      </c>
      <c r="E555" s="189" t="s">
        <v>24</v>
      </c>
      <c r="F555" s="190"/>
      <c r="G555" s="21"/>
      <c r="H555" s="21"/>
      <c r="I555" s="21"/>
      <c r="J555" s="21"/>
      <c r="K555" s="21"/>
      <c r="L555" s="21"/>
      <c r="M555" s="61"/>
      <c r="N555" s="9"/>
    </row>
    <row r="556" spans="1:14" x14ac:dyDescent="0.25">
      <c r="A556" s="4">
        <v>560</v>
      </c>
      <c r="B556" s="9"/>
      <c r="C556" s="26"/>
      <c r="D556" s="64" t="s">
        <v>415</v>
      </c>
      <c r="E556" s="179"/>
      <c r="F556" s="180"/>
      <c r="G556" s="21"/>
      <c r="H556" s="21"/>
      <c r="I556" s="21"/>
      <c r="J556" s="21"/>
      <c r="K556" s="21"/>
      <c r="L556" s="21"/>
      <c r="M556" s="61"/>
      <c r="N556" s="9"/>
    </row>
    <row r="557" spans="1:14" ht="14.45" customHeight="1" x14ac:dyDescent="0.25">
      <c r="A557" s="4">
        <v>561</v>
      </c>
      <c r="B557" s="9"/>
      <c r="C557" s="26"/>
      <c r="D557" s="64" t="s">
        <v>416</v>
      </c>
      <c r="E557" s="179"/>
      <c r="F557" s="180"/>
      <c r="G557" s="21"/>
      <c r="H557" s="21"/>
      <c r="I557" s="21"/>
      <c r="J557" s="21"/>
      <c r="K557" s="21"/>
      <c r="L557" s="21"/>
      <c r="M557" s="61"/>
      <c r="N557" s="9"/>
    </row>
    <row r="558" spans="1:14" x14ac:dyDescent="0.25">
      <c r="A558" s="4">
        <v>562</v>
      </c>
      <c r="B558" s="9"/>
      <c r="C558" s="26"/>
      <c r="D558" s="64" t="s">
        <v>417</v>
      </c>
      <c r="E558" s="179"/>
      <c r="F558" s="180"/>
      <c r="G558" s="21"/>
      <c r="H558" s="21"/>
      <c r="I558" s="21"/>
      <c r="J558" s="21"/>
      <c r="K558" s="21"/>
      <c r="L558" s="21"/>
      <c r="M558" s="61"/>
      <c r="N558" s="9"/>
    </row>
    <row r="559" spans="1:14" ht="9" customHeight="1" thickBot="1" x14ac:dyDescent="0.3">
      <c r="A559" s="4">
        <v>563</v>
      </c>
      <c r="B559" s="9"/>
      <c r="C559" s="222"/>
      <c r="D559" s="223"/>
      <c r="E559" s="223"/>
      <c r="F559" s="223"/>
      <c r="G559" s="223"/>
      <c r="H559" s="223"/>
      <c r="I559" s="223"/>
      <c r="J559" s="223"/>
      <c r="K559" s="223"/>
      <c r="L559" s="223"/>
      <c r="M559" s="224"/>
      <c r="N559" s="9"/>
    </row>
    <row r="560" spans="1:14" ht="18.75" x14ac:dyDescent="0.25">
      <c r="A560" s="4">
        <v>564</v>
      </c>
      <c r="B560" s="148"/>
      <c r="C560" s="148"/>
      <c r="D560" s="148"/>
      <c r="E560" s="148"/>
      <c r="F560" s="148"/>
      <c r="G560" s="148"/>
      <c r="H560" s="148"/>
      <c r="I560" s="148"/>
      <c r="J560" s="148"/>
      <c r="K560" s="148"/>
      <c r="L560" s="148"/>
      <c r="M560" s="148"/>
      <c r="N560" s="148"/>
    </row>
    <row r="561" spans="1:14" x14ac:dyDescent="0.25">
      <c r="A561" s="4">
        <v>565</v>
      </c>
      <c r="B561" s="176"/>
      <c r="C561" s="176"/>
      <c r="D561" s="176"/>
      <c r="E561" s="176"/>
      <c r="F561" s="176"/>
      <c r="G561" s="176"/>
      <c r="H561" s="176"/>
      <c r="I561" s="176"/>
      <c r="J561" s="176"/>
      <c r="K561" s="176"/>
      <c r="L561" s="176"/>
      <c r="M561" s="176"/>
      <c r="N561" s="176"/>
    </row>
    <row r="562" spans="1:14" ht="19.5" customHeight="1" thickBot="1" x14ac:dyDescent="0.3">
      <c r="A562" s="4">
        <v>566</v>
      </c>
      <c r="B562" s="148" t="s">
        <v>418</v>
      </c>
      <c r="C562" s="148"/>
      <c r="D562" s="148"/>
      <c r="E562" s="148"/>
      <c r="F562" s="148"/>
      <c r="G562" s="148"/>
      <c r="H562" s="148"/>
      <c r="I562" s="148"/>
      <c r="J562" s="148"/>
      <c r="K562" s="148"/>
      <c r="L562" s="148"/>
      <c r="M562" s="148"/>
      <c r="N562" s="148"/>
    </row>
    <row r="563" spans="1:14" ht="27.95" customHeight="1" x14ac:dyDescent="0.25">
      <c r="A563" s="4">
        <v>567</v>
      </c>
      <c r="B563" s="9"/>
      <c r="C563" s="149" t="s">
        <v>419</v>
      </c>
      <c r="D563" s="150"/>
      <c r="E563" s="150"/>
      <c r="F563" s="150"/>
      <c r="G563" s="150"/>
      <c r="H563" s="150"/>
      <c r="I563" s="150"/>
      <c r="J563" s="150"/>
      <c r="K563" s="150"/>
      <c r="L563" s="150"/>
      <c r="M563" s="151"/>
      <c r="N563" s="9"/>
    </row>
    <row r="564" spans="1:14" x14ac:dyDescent="0.25">
      <c r="A564" s="4">
        <v>568</v>
      </c>
      <c r="B564" s="9"/>
      <c r="C564" s="26"/>
      <c r="D564" s="58"/>
      <c r="E564" s="189" t="s">
        <v>23</v>
      </c>
      <c r="F564" s="190"/>
      <c r="G564" s="21"/>
      <c r="H564" s="18"/>
      <c r="I564" s="18"/>
      <c r="K564" s="250" t="s">
        <v>24</v>
      </c>
      <c r="L564" s="250"/>
      <c r="M564" s="62"/>
      <c r="N564" s="9"/>
    </row>
    <row r="565" spans="1:14" x14ac:dyDescent="0.25">
      <c r="A565" s="4">
        <v>569</v>
      </c>
      <c r="B565" s="9"/>
      <c r="C565" s="26"/>
      <c r="D565" s="7" t="s">
        <v>420</v>
      </c>
      <c r="E565" s="179"/>
      <c r="F565" s="180"/>
      <c r="G565" s="34"/>
      <c r="H565" s="189" t="s">
        <v>421</v>
      </c>
      <c r="I565" s="203"/>
      <c r="J565" s="203"/>
      <c r="K565" s="264"/>
      <c r="L565" s="264"/>
      <c r="M565" s="62"/>
      <c r="N565" s="9"/>
    </row>
    <row r="566" spans="1:14" x14ac:dyDescent="0.25">
      <c r="A566" s="4">
        <v>570</v>
      </c>
      <c r="B566" s="9"/>
      <c r="C566" s="26"/>
      <c r="D566" s="7" t="s">
        <v>422</v>
      </c>
      <c r="E566" s="179"/>
      <c r="F566" s="180"/>
      <c r="G566" s="34"/>
      <c r="H566" s="189" t="s">
        <v>423</v>
      </c>
      <c r="I566" s="203"/>
      <c r="J566" s="203"/>
      <c r="K566" s="264"/>
      <c r="L566" s="264"/>
      <c r="M566" s="62"/>
      <c r="N566" s="9"/>
    </row>
    <row r="567" spans="1:14" x14ac:dyDescent="0.25">
      <c r="A567" s="4">
        <v>571</v>
      </c>
      <c r="B567" s="9"/>
      <c r="C567" s="26"/>
      <c r="D567" s="7" t="s">
        <v>424</v>
      </c>
      <c r="E567" s="179"/>
      <c r="F567" s="180"/>
      <c r="G567" s="21"/>
      <c r="H567" s="72"/>
      <c r="I567" s="72"/>
      <c r="J567" s="21"/>
      <c r="K567" s="72"/>
      <c r="L567" s="72"/>
      <c r="M567" s="61"/>
      <c r="N567" s="9"/>
    </row>
    <row r="568" spans="1:14" x14ac:dyDescent="0.25">
      <c r="A568" s="4">
        <v>572</v>
      </c>
      <c r="B568" s="9"/>
      <c r="C568" s="26"/>
      <c r="D568" s="7" t="s">
        <v>425</v>
      </c>
      <c r="E568" s="179"/>
      <c r="F568" s="180"/>
      <c r="G568" s="21"/>
      <c r="H568" s="21"/>
      <c r="I568" s="21"/>
      <c r="J568" s="21"/>
      <c r="K568" s="21"/>
      <c r="L568" s="21"/>
      <c r="M568" s="61"/>
      <c r="N568" s="9"/>
    </row>
    <row r="569" spans="1:14" x14ac:dyDescent="0.25">
      <c r="A569" s="4">
        <v>573</v>
      </c>
      <c r="B569" s="9"/>
      <c r="C569" s="26"/>
      <c r="D569" s="7" t="s">
        <v>426</v>
      </c>
      <c r="E569" s="179"/>
      <c r="F569" s="180"/>
      <c r="G569" s="21"/>
      <c r="H569" s="21"/>
      <c r="I569" s="21"/>
      <c r="J569" s="21"/>
      <c r="K569" s="21"/>
      <c r="L569" s="21"/>
      <c r="M569" s="61"/>
      <c r="N569" s="9"/>
    </row>
    <row r="570" spans="1:14" x14ac:dyDescent="0.25">
      <c r="A570" s="4">
        <v>574</v>
      </c>
      <c r="B570" s="9"/>
      <c r="C570" s="26"/>
      <c r="D570" s="7" t="s">
        <v>427</v>
      </c>
      <c r="E570" s="179"/>
      <c r="F570" s="180"/>
      <c r="G570" s="21"/>
      <c r="H570" s="21"/>
      <c r="I570" s="21"/>
      <c r="J570" s="21"/>
      <c r="K570" s="21"/>
      <c r="L570" s="21"/>
      <c r="M570" s="61"/>
      <c r="N570" s="9"/>
    </row>
    <row r="571" spans="1:14" x14ac:dyDescent="0.25">
      <c r="A571" s="4">
        <v>575</v>
      </c>
      <c r="B571" s="9"/>
      <c r="C571" s="26"/>
      <c r="D571" s="7" t="s">
        <v>428</v>
      </c>
      <c r="E571" s="179"/>
      <c r="F571" s="180"/>
      <c r="G571" s="21"/>
      <c r="H571" s="21"/>
      <c r="I571" s="21"/>
      <c r="J571" s="21"/>
      <c r="K571" s="21"/>
      <c r="L571" s="21"/>
      <c r="M571" s="61"/>
      <c r="N571" s="9"/>
    </row>
    <row r="572" spans="1:14" x14ac:dyDescent="0.25">
      <c r="A572" s="4">
        <v>576</v>
      </c>
      <c r="B572" s="9"/>
      <c r="C572" s="26"/>
      <c r="D572" s="7" t="s">
        <v>429</v>
      </c>
      <c r="E572" s="179"/>
      <c r="F572" s="180"/>
      <c r="G572" s="21"/>
      <c r="H572" s="21"/>
      <c r="I572" s="21"/>
      <c r="J572" s="21"/>
      <c r="K572" s="21"/>
      <c r="L572" s="21"/>
      <c r="M572" s="61"/>
      <c r="N572" s="9"/>
    </row>
    <row r="573" spans="1:14" x14ac:dyDescent="0.25">
      <c r="A573" s="4">
        <v>577</v>
      </c>
      <c r="B573" s="9"/>
      <c r="C573" s="26"/>
      <c r="D573" s="7" t="s">
        <v>430</v>
      </c>
      <c r="E573" s="179"/>
      <c r="F573" s="180"/>
      <c r="G573" s="21"/>
      <c r="H573" s="21"/>
      <c r="I573" s="21"/>
      <c r="J573" s="21"/>
      <c r="K573" s="21"/>
      <c r="L573" s="21"/>
      <c r="M573" s="61"/>
      <c r="N573" s="9"/>
    </row>
    <row r="574" spans="1:14" x14ac:dyDescent="0.25">
      <c r="A574" s="4">
        <v>578</v>
      </c>
      <c r="B574" s="9"/>
      <c r="C574" s="26"/>
      <c r="D574" s="7" t="s">
        <v>431</v>
      </c>
      <c r="E574" s="179"/>
      <c r="F574" s="180"/>
      <c r="G574" s="21"/>
      <c r="H574" s="21"/>
      <c r="I574" s="21"/>
      <c r="J574" s="21"/>
      <c r="K574" s="21"/>
      <c r="L574" s="21"/>
      <c r="M574" s="61"/>
      <c r="N574" s="9"/>
    </row>
    <row r="575" spans="1:14" x14ac:dyDescent="0.25">
      <c r="A575" s="4">
        <v>579</v>
      </c>
      <c r="B575" s="9"/>
      <c r="C575" s="26"/>
      <c r="D575" s="7" t="s">
        <v>432</v>
      </c>
      <c r="E575" s="179"/>
      <c r="F575" s="180"/>
      <c r="G575" s="21"/>
      <c r="H575" s="21"/>
      <c r="I575" s="21"/>
      <c r="J575" s="21"/>
      <c r="K575" s="21"/>
      <c r="L575" s="21"/>
      <c r="M575" s="61"/>
      <c r="N575" s="9"/>
    </row>
    <row r="576" spans="1:14" ht="9" customHeight="1" thickBot="1" x14ac:dyDescent="0.3">
      <c r="A576" s="4">
        <v>580</v>
      </c>
      <c r="B576" s="9"/>
      <c r="C576" s="222"/>
      <c r="D576" s="223"/>
      <c r="E576" s="223"/>
      <c r="F576" s="223"/>
      <c r="G576" s="223"/>
      <c r="H576" s="223"/>
      <c r="I576" s="223"/>
      <c r="J576" s="223"/>
      <c r="K576" s="223"/>
      <c r="L576" s="223"/>
      <c r="M576" s="224"/>
      <c r="N576" s="9"/>
    </row>
    <row r="577" spans="1:14" ht="18.75" x14ac:dyDescent="0.25">
      <c r="A577" s="4">
        <v>581</v>
      </c>
      <c r="B577" s="148"/>
      <c r="C577" s="148"/>
      <c r="D577" s="148"/>
      <c r="E577" s="148"/>
      <c r="F577" s="148"/>
      <c r="G577" s="148"/>
      <c r="H577" s="148"/>
      <c r="I577" s="148"/>
      <c r="J577" s="148"/>
      <c r="K577" s="148"/>
      <c r="L577" s="148"/>
      <c r="M577" s="148"/>
      <c r="N577" s="148"/>
    </row>
    <row r="578" spans="1:14" x14ac:dyDescent="0.25">
      <c r="A578" s="4">
        <v>582</v>
      </c>
      <c r="B578" s="176"/>
      <c r="C578" s="176"/>
      <c r="D578" s="176"/>
      <c r="E578" s="176"/>
      <c r="F578" s="176"/>
      <c r="G578" s="176"/>
      <c r="H578" s="176"/>
      <c r="I578" s="176"/>
      <c r="J578" s="176"/>
      <c r="K578" s="176"/>
      <c r="L578" s="176"/>
      <c r="M578" s="176"/>
      <c r="N578" s="176"/>
    </row>
    <row r="579" spans="1:14" ht="19.5" customHeight="1" thickBot="1" x14ac:dyDescent="0.3">
      <c r="A579" s="4">
        <v>583</v>
      </c>
      <c r="B579" s="148" t="s">
        <v>433</v>
      </c>
      <c r="C579" s="148"/>
      <c r="D579" s="148"/>
      <c r="E579" s="148"/>
      <c r="F579" s="148"/>
      <c r="G579" s="148"/>
      <c r="H579" s="148"/>
      <c r="I579" s="148"/>
      <c r="J579" s="148"/>
      <c r="K579" s="148"/>
      <c r="L579" s="148"/>
      <c r="M579" s="148"/>
      <c r="N579" s="148"/>
    </row>
    <row r="580" spans="1:14" ht="9" customHeight="1" x14ac:dyDescent="0.25">
      <c r="A580" s="4">
        <v>584</v>
      </c>
      <c r="B580" s="9"/>
      <c r="C580" s="149"/>
      <c r="D580" s="150"/>
      <c r="E580" s="150"/>
      <c r="F580" s="150"/>
      <c r="G580" s="150"/>
      <c r="H580" s="150"/>
      <c r="I580" s="150"/>
      <c r="J580" s="150"/>
      <c r="K580" s="150"/>
      <c r="L580" s="150"/>
      <c r="M580" s="151"/>
      <c r="N580" s="9"/>
    </row>
    <row r="581" spans="1:14" ht="53.1" customHeight="1" x14ac:dyDescent="0.25">
      <c r="A581" s="4">
        <v>585</v>
      </c>
      <c r="B581" s="9"/>
      <c r="C581" s="26"/>
      <c r="D581" s="58"/>
      <c r="E581" s="189" t="s">
        <v>23</v>
      </c>
      <c r="F581" s="190"/>
      <c r="G581" s="189" t="s">
        <v>434</v>
      </c>
      <c r="H581" s="190"/>
      <c r="I581" s="21"/>
      <c r="J581" s="21"/>
      <c r="K581" s="21"/>
      <c r="L581" s="21"/>
      <c r="M581" s="61"/>
      <c r="N581" s="9"/>
    </row>
    <row r="582" spans="1:14" x14ac:dyDescent="0.25">
      <c r="A582" s="4">
        <v>586</v>
      </c>
      <c r="B582" s="9"/>
      <c r="C582" s="26"/>
      <c r="D582" s="7" t="s">
        <v>435</v>
      </c>
      <c r="E582" s="179"/>
      <c r="F582" s="180"/>
      <c r="G582" s="179"/>
      <c r="H582" s="180"/>
      <c r="I582" s="21"/>
      <c r="J582" s="21"/>
      <c r="K582" s="21"/>
      <c r="L582" s="21"/>
      <c r="M582" s="61"/>
      <c r="N582" s="9"/>
    </row>
    <row r="583" spans="1:14" ht="14.45" customHeight="1" x14ac:dyDescent="0.25">
      <c r="A583" s="4">
        <v>587</v>
      </c>
      <c r="B583" s="9"/>
      <c r="C583" s="26"/>
      <c r="D583" s="7" t="s">
        <v>436</v>
      </c>
      <c r="E583" s="179"/>
      <c r="F583" s="180"/>
      <c r="G583" s="179"/>
      <c r="H583" s="180"/>
      <c r="I583" s="21"/>
      <c r="J583" s="21"/>
      <c r="K583" s="21"/>
      <c r="L583" s="21"/>
      <c r="M583" s="61"/>
      <c r="N583" s="9"/>
    </row>
    <row r="584" spans="1:14" x14ac:dyDescent="0.25">
      <c r="A584" s="4">
        <v>588</v>
      </c>
      <c r="B584" s="9"/>
      <c r="C584" s="26"/>
      <c r="D584" s="7" t="s">
        <v>437</v>
      </c>
      <c r="E584" s="179"/>
      <c r="F584" s="180"/>
      <c r="G584" s="179"/>
      <c r="H584" s="180"/>
      <c r="I584" s="21"/>
      <c r="J584" s="21"/>
      <c r="K584" s="21"/>
      <c r="L584" s="21"/>
      <c r="M584" s="61"/>
      <c r="N584" s="9"/>
    </row>
    <row r="585" spans="1:14" x14ac:dyDescent="0.25">
      <c r="A585" s="4">
        <v>589</v>
      </c>
      <c r="B585" s="9"/>
      <c r="C585" s="26"/>
      <c r="D585" s="7" t="s">
        <v>438</v>
      </c>
      <c r="E585" s="179"/>
      <c r="F585" s="180"/>
      <c r="G585" s="258"/>
      <c r="H585" s="258"/>
      <c r="I585" s="21"/>
      <c r="J585" s="21"/>
      <c r="K585" s="21"/>
      <c r="L585" s="21"/>
      <c r="M585" s="61"/>
      <c r="N585" s="9"/>
    </row>
    <row r="586" spans="1:14" x14ac:dyDescent="0.25">
      <c r="A586" s="4">
        <v>590</v>
      </c>
      <c r="B586" s="9"/>
      <c r="C586" s="26"/>
      <c r="D586" s="7" t="s">
        <v>439</v>
      </c>
      <c r="E586" s="179"/>
      <c r="F586" s="180"/>
      <c r="G586" s="258"/>
      <c r="H586" s="258"/>
      <c r="I586" s="21"/>
      <c r="J586" s="21"/>
      <c r="K586" s="21"/>
      <c r="L586" s="21"/>
      <c r="M586" s="61"/>
      <c r="N586" s="9"/>
    </row>
    <row r="587" spans="1:14" x14ac:dyDescent="0.25">
      <c r="A587" s="4">
        <v>591</v>
      </c>
      <c r="B587" s="9"/>
      <c r="C587" s="26"/>
      <c r="D587" s="7" t="s">
        <v>440</v>
      </c>
      <c r="E587" s="179"/>
      <c r="F587" s="180"/>
      <c r="G587" s="258"/>
      <c r="H587" s="258"/>
      <c r="I587" s="21"/>
      <c r="J587" s="21"/>
      <c r="K587" s="21"/>
      <c r="L587" s="21"/>
      <c r="M587" s="61"/>
      <c r="N587" s="9"/>
    </row>
    <row r="588" spans="1:14" x14ac:dyDescent="0.25">
      <c r="A588" s="4">
        <v>592</v>
      </c>
      <c r="B588" s="9"/>
      <c r="C588" s="26"/>
      <c r="D588" s="7" t="s">
        <v>441</v>
      </c>
      <c r="E588" s="179"/>
      <c r="F588" s="180"/>
      <c r="G588" s="258"/>
      <c r="H588" s="258"/>
      <c r="I588" s="21"/>
      <c r="J588" s="21"/>
      <c r="K588" s="21"/>
      <c r="L588" s="21"/>
      <c r="M588" s="61"/>
      <c r="N588" s="9"/>
    </row>
    <row r="589" spans="1:14" x14ac:dyDescent="0.25">
      <c r="A589" s="4">
        <v>593</v>
      </c>
      <c r="B589" s="9"/>
      <c r="C589" s="26"/>
      <c r="D589" s="7" t="s">
        <v>442</v>
      </c>
      <c r="E589" s="179"/>
      <c r="F589" s="180"/>
      <c r="G589" s="258"/>
      <c r="H589" s="258"/>
      <c r="I589" s="21"/>
      <c r="J589" s="21"/>
      <c r="K589" s="21"/>
      <c r="L589" s="21"/>
      <c r="M589" s="61"/>
      <c r="N589" s="9"/>
    </row>
    <row r="590" spans="1:14" x14ac:dyDescent="0.25">
      <c r="A590" s="4">
        <v>594</v>
      </c>
      <c r="B590" s="9"/>
      <c r="C590" s="26"/>
      <c r="D590" s="7" t="s">
        <v>443</v>
      </c>
      <c r="E590" s="179"/>
      <c r="F590" s="180"/>
      <c r="G590" s="258"/>
      <c r="H590" s="258"/>
      <c r="I590" s="21"/>
      <c r="J590" s="21"/>
      <c r="K590" s="21"/>
      <c r="L590" s="21"/>
      <c r="M590" s="61"/>
      <c r="N590" s="9"/>
    </row>
    <row r="591" spans="1:14" x14ac:dyDescent="0.25">
      <c r="A591" s="4">
        <v>595</v>
      </c>
      <c r="B591" s="9"/>
      <c r="C591" s="26"/>
      <c r="D591" s="7" t="s">
        <v>444</v>
      </c>
      <c r="E591" s="179"/>
      <c r="F591" s="180"/>
      <c r="G591" s="258"/>
      <c r="H591" s="258"/>
      <c r="I591" s="21"/>
      <c r="J591" s="21"/>
      <c r="K591" s="21"/>
      <c r="L591" s="21"/>
      <c r="M591" s="61"/>
      <c r="N591" s="9"/>
    </row>
    <row r="592" spans="1:14" x14ac:dyDescent="0.25">
      <c r="A592" s="4">
        <v>596</v>
      </c>
      <c r="B592" s="9"/>
      <c r="C592" s="26"/>
      <c r="D592" s="7" t="s">
        <v>445</v>
      </c>
      <c r="E592" s="179"/>
      <c r="F592" s="180"/>
      <c r="G592" s="258"/>
      <c r="H592" s="258"/>
      <c r="I592" s="21"/>
      <c r="J592" s="21"/>
      <c r="K592" s="21"/>
      <c r="L592" s="21"/>
      <c r="M592" s="61"/>
      <c r="N592" s="9"/>
    </row>
    <row r="593" spans="1:14" ht="9" customHeight="1" thickBot="1" x14ac:dyDescent="0.3">
      <c r="A593" s="4">
        <v>597</v>
      </c>
      <c r="B593" s="9"/>
      <c r="C593" s="222"/>
      <c r="D593" s="223"/>
      <c r="E593" s="223"/>
      <c r="F593" s="223"/>
      <c r="G593" s="223"/>
      <c r="H593" s="223"/>
      <c r="I593" s="223"/>
      <c r="J593" s="223"/>
      <c r="K593" s="223"/>
      <c r="L593" s="223"/>
      <c r="M593" s="224"/>
      <c r="N593" s="9"/>
    </row>
    <row r="594" spans="1:14" ht="15.75" thickBot="1" x14ac:dyDescent="0.3">
      <c r="A594" s="4">
        <v>598</v>
      </c>
      <c r="B594" s="9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9"/>
    </row>
    <row r="595" spans="1:14" ht="27.95" customHeight="1" x14ac:dyDescent="0.25">
      <c r="A595" s="4">
        <v>599</v>
      </c>
      <c r="B595" s="9"/>
      <c r="C595" s="149" t="s">
        <v>446</v>
      </c>
      <c r="D595" s="150"/>
      <c r="E595" s="150"/>
      <c r="F595" s="150"/>
      <c r="G595" s="150"/>
      <c r="H595" s="150"/>
      <c r="I595" s="150"/>
      <c r="J595" s="150"/>
      <c r="K595" s="150"/>
      <c r="L595" s="150"/>
      <c r="M595" s="151"/>
      <c r="N595" s="9"/>
    </row>
    <row r="596" spans="1:14" x14ac:dyDescent="0.25">
      <c r="A596" s="4">
        <v>600</v>
      </c>
      <c r="B596" s="9"/>
      <c r="C596" s="26"/>
      <c r="D596" s="58"/>
      <c r="E596" s="189" t="s">
        <v>24</v>
      </c>
      <c r="F596" s="190"/>
      <c r="G596" s="21"/>
      <c r="H596" s="21"/>
      <c r="I596" s="21"/>
      <c r="J596" s="21"/>
      <c r="K596" s="21"/>
      <c r="L596" s="21"/>
      <c r="M596" s="61"/>
      <c r="N596" s="9"/>
    </row>
    <row r="597" spans="1:14" x14ac:dyDescent="0.25">
      <c r="A597" s="4">
        <v>601</v>
      </c>
      <c r="B597" s="9"/>
      <c r="C597" s="26"/>
      <c r="D597" s="7" t="s">
        <v>447</v>
      </c>
      <c r="E597" s="179"/>
      <c r="F597" s="180"/>
      <c r="G597" s="21"/>
      <c r="H597" s="21"/>
      <c r="I597" s="21"/>
      <c r="J597" s="21"/>
      <c r="K597" s="21"/>
      <c r="L597" s="21"/>
      <c r="M597" s="61"/>
      <c r="N597" s="9"/>
    </row>
    <row r="598" spans="1:14" x14ac:dyDescent="0.25">
      <c r="A598" s="4">
        <v>602</v>
      </c>
      <c r="B598" s="9"/>
      <c r="C598" s="26"/>
      <c r="D598" s="7" t="s">
        <v>448</v>
      </c>
      <c r="E598" s="258"/>
      <c r="F598" s="258"/>
      <c r="G598" s="21"/>
      <c r="H598" s="21"/>
      <c r="I598" s="21"/>
      <c r="J598" s="21"/>
      <c r="K598" s="21"/>
      <c r="L598" s="21"/>
      <c r="M598" s="61"/>
      <c r="N598" s="9"/>
    </row>
    <row r="599" spans="1:14" ht="14.45" customHeight="1" x14ac:dyDescent="0.25">
      <c r="A599" s="4">
        <v>603</v>
      </c>
      <c r="B599" s="9"/>
      <c r="C599" s="26"/>
      <c r="D599" s="7" t="s">
        <v>449</v>
      </c>
      <c r="E599" s="179"/>
      <c r="F599" s="180"/>
      <c r="G599" s="17"/>
      <c r="H599" s="21"/>
      <c r="I599" s="21"/>
      <c r="J599" s="21"/>
      <c r="K599" s="21"/>
      <c r="L599" s="21"/>
      <c r="M599" s="61"/>
      <c r="N599" s="9"/>
    </row>
    <row r="600" spans="1:14" x14ac:dyDescent="0.25">
      <c r="A600" s="4">
        <v>604</v>
      </c>
      <c r="B600" s="9"/>
      <c r="C600" s="26"/>
      <c r="D600" s="7" t="s">
        <v>392</v>
      </c>
      <c r="E600" s="179"/>
      <c r="F600" s="180"/>
      <c r="G600" s="21"/>
      <c r="H600" s="21"/>
      <c r="I600" s="21"/>
      <c r="J600" s="21"/>
      <c r="K600" s="21"/>
      <c r="L600" s="21"/>
      <c r="M600" s="61"/>
      <c r="N600" s="9"/>
    </row>
    <row r="601" spans="1:14" x14ac:dyDescent="0.25">
      <c r="A601" s="4">
        <v>605</v>
      </c>
      <c r="B601" s="9"/>
      <c r="C601" s="26"/>
      <c r="D601" s="7" t="s">
        <v>396</v>
      </c>
      <c r="E601" s="179"/>
      <c r="F601" s="180"/>
      <c r="G601" s="21"/>
      <c r="H601" s="21"/>
      <c r="I601" s="21"/>
      <c r="J601" s="21"/>
      <c r="K601" s="21"/>
      <c r="L601" s="21"/>
      <c r="M601" s="61"/>
      <c r="N601" s="9"/>
    </row>
    <row r="602" spans="1:14" x14ac:dyDescent="0.25">
      <c r="A602" s="4">
        <v>606</v>
      </c>
      <c r="B602" s="9"/>
      <c r="C602" s="26"/>
      <c r="D602" s="7" t="s">
        <v>450</v>
      </c>
      <c r="E602" s="179"/>
      <c r="F602" s="180"/>
      <c r="G602" s="21"/>
      <c r="H602" s="21"/>
      <c r="I602" s="21"/>
      <c r="J602" s="21"/>
      <c r="K602" s="21"/>
      <c r="L602" s="21"/>
      <c r="M602" s="61"/>
      <c r="N602" s="9"/>
    </row>
    <row r="603" spans="1:14" x14ac:dyDescent="0.25">
      <c r="A603" s="4">
        <v>607</v>
      </c>
      <c r="B603" s="9"/>
      <c r="C603" s="26"/>
      <c r="D603" s="7" t="s">
        <v>168</v>
      </c>
      <c r="E603" s="179"/>
      <c r="F603" s="180"/>
      <c r="G603" s="21"/>
      <c r="H603" s="21"/>
      <c r="I603" s="21"/>
      <c r="J603" s="21"/>
      <c r="K603" s="21"/>
      <c r="L603" s="21"/>
      <c r="M603" s="61"/>
      <c r="N603" s="9"/>
    </row>
    <row r="604" spans="1:14" ht="9" customHeight="1" thickBot="1" x14ac:dyDescent="0.3">
      <c r="A604" s="4">
        <v>608</v>
      </c>
      <c r="B604" s="9"/>
      <c r="C604" s="222"/>
      <c r="D604" s="223"/>
      <c r="E604" s="223"/>
      <c r="F604" s="223"/>
      <c r="G604" s="223"/>
      <c r="H604" s="223"/>
      <c r="I604" s="223"/>
      <c r="J604" s="223"/>
      <c r="K604" s="223"/>
      <c r="L604" s="223"/>
      <c r="M604" s="224"/>
      <c r="N604" s="9"/>
    </row>
    <row r="605" spans="1:14" ht="18.75" x14ac:dyDescent="0.25">
      <c r="A605" s="4">
        <v>609</v>
      </c>
      <c r="B605" s="148"/>
      <c r="C605" s="148"/>
      <c r="D605" s="148"/>
      <c r="E605" s="148"/>
      <c r="F605" s="148"/>
      <c r="G605" s="148"/>
      <c r="H605" s="148"/>
      <c r="I605" s="148"/>
      <c r="J605" s="148"/>
      <c r="K605" s="148"/>
      <c r="L605" s="148"/>
      <c r="M605" s="148"/>
      <c r="N605" s="148"/>
    </row>
    <row r="606" spans="1:14" x14ac:dyDescent="0.25">
      <c r="A606" s="4">
        <v>610</v>
      </c>
      <c r="B606" s="176"/>
      <c r="C606" s="176"/>
      <c r="D606" s="176"/>
      <c r="E606" s="176"/>
      <c r="F606" s="176"/>
      <c r="G606" s="176"/>
      <c r="H606" s="176"/>
      <c r="I606" s="176"/>
      <c r="J606" s="176"/>
      <c r="K606" s="176"/>
      <c r="L606" s="176"/>
      <c r="M606" s="176"/>
      <c r="N606" s="176"/>
    </row>
    <row r="607" spans="1:14" ht="19.5" customHeight="1" x14ac:dyDescent="0.25">
      <c r="A607" s="4">
        <v>611</v>
      </c>
      <c r="B607" s="148" t="s">
        <v>451</v>
      </c>
      <c r="C607" s="148"/>
      <c r="D607" s="148"/>
      <c r="E607" s="148"/>
      <c r="F607" s="148"/>
      <c r="G607" s="148"/>
      <c r="H607" s="148"/>
      <c r="I607" s="148"/>
      <c r="J607" s="148"/>
      <c r="K607" s="148"/>
      <c r="L607" s="148"/>
      <c r="M607" s="148"/>
      <c r="N607" s="148"/>
    </row>
    <row r="608" spans="1:14" x14ac:dyDescent="0.25">
      <c r="A608" s="4">
        <v>612</v>
      </c>
      <c r="B608" s="9"/>
      <c r="C608" s="266"/>
      <c r="D608" s="266"/>
      <c r="E608" s="266"/>
      <c r="F608" s="266"/>
      <c r="G608" s="266"/>
      <c r="H608" s="266"/>
      <c r="I608" s="266"/>
      <c r="J608" s="266"/>
      <c r="K608" s="266"/>
      <c r="L608" s="266"/>
      <c r="M608" s="266"/>
      <c r="N608" s="9"/>
    </row>
    <row r="609" spans="1:14" x14ac:dyDescent="0.25">
      <c r="A609" s="4">
        <v>613</v>
      </c>
      <c r="B609" s="9"/>
      <c r="C609" s="266"/>
      <c r="D609" s="266"/>
      <c r="E609" s="266"/>
      <c r="F609" s="266"/>
      <c r="G609" s="266"/>
      <c r="H609" s="266"/>
      <c r="I609" s="266"/>
      <c r="J609" s="266"/>
      <c r="K609" s="266"/>
      <c r="L609" s="266"/>
      <c r="M609" s="266"/>
      <c r="N609" s="9"/>
    </row>
    <row r="610" spans="1:14" x14ac:dyDescent="0.25">
      <c r="A610" s="4">
        <v>614</v>
      </c>
      <c r="B610" s="9"/>
      <c r="C610" s="266"/>
      <c r="D610" s="266"/>
      <c r="E610" s="266"/>
      <c r="F610" s="266"/>
      <c r="G610" s="266"/>
      <c r="H610" s="266"/>
      <c r="I610" s="266"/>
      <c r="J610" s="266"/>
      <c r="K610" s="266"/>
      <c r="L610" s="266"/>
      <c r="M610" s="266"/>
      <c r="N610" s="9"/>
    </row>
    <row r="611" spans="1:14" x14ac:dyDescent="0.25">
      <c r="A611" s="4">
        <v>615</v>
      </c>
      <c r="B611" s="9"/>
      <c r="C611" s="266"/>
      <c r="D611" s="266"/>
      <c r="E611" s="266"/>
      <c r="F611" s="266"/>
      <c r="G611" s="266"/>
      <c r="H611" s="266"/>
      <c r="I611" s="266"/>
      <c r="J611" s="266"/>
      <c r="K611" s="266"/>
      <c r="L611" s="266"/>
      <c r="M611" s="266"/>
      <c r="N611" s="9"/>
    </row>
    <row r="612" spans="1:14" x14ac:dyDescent="0.25">
      <c r="A612" s="4">
        <v>616</v>
      </c>
      <c r="B612" s="9"/>
      <c r="C612" s="266"/>
      <c r="D612" s="266"/>
      <c r="E612" s="266"/>
      <c r="F612" s="266"/>
      <c r="G612" s="266"/>
      <c r="H612" s="266"/>
      <c r="I612" s="266"/>
      <c r="J612" s="266"/>
      <c r="K612" s="266"/>
      <c r="L612" s="266"/>
      <c r="M612" s="266"/>
      <c r="N612" s="9"/>
    </row>
    <row r="613" spans="1:14" ht="18.75" x14ac:dyDescent="0.25">
      <c r="A613" s="4">
        <v>617</v>
      </c>
      <c r="B613" s="148"/>
      <c r="C613" s="148"/>
      <c r="D613" s="148"/>
      <c r="E613" s="148"/>
      <c r="F613" s="148"/>
      <c r="G613" s="148"/>
      <c r="H613" s="148"/>
      <c r="I613" s="148"/>
      <c r="J613" s="148"/>
      <c r="K613" s="148"/>
      <c r="L613" s="148"/>
      <c r="M613" s="148"/>
      <c r="N613" s="148"/>
    </row>
    <row r="614" spans="1:14" x14ac:dyDescent="0.25">
      <c r="A614" s="4">
        <v>618</v>
      </c>
      <c r="B614" s="176"/>
      <c r="C614" s="176"/>
      <c r="D614" s="176"/>
      <c r="E614" s="176"/>
      <c r="F614" s="176"/>
      <c r="G614" s="176"/>
      <c r="H614" s="176"/>
      <c r="I614" s="176"/>
      <c r="J614" s="176"/>
      <c r="K614" s="176"/>
      <c r="L614" s="176"/>
      <c r="M614" s="176"/>
      <c r="N614" s="176"/>
    </row>
    <row r="615" spans="1:14" ht="19.5" thickBot="1" x14ac:dyDescent="0.3">
      <c r="A615" s="4">
        <v>619</v>
      </c>
      <c r="B615" s="148" t="s">
        <v>452</v>
      </c>
      <c r="C615" s="148"/>
      <c r="D615" s="148"/>
      <c r="E615" s="148"/>
      <c r="F615" s="148"/>
      <c r="G615" s="148"/>
      <c r="H615" s="148"/>
      <c r="I615" s="148"/>
      <c r="J615" s="148"/>
      <c r="K615" s="148"/>
      <c r="L615" s="148"/>
      <c r="M615" s="148"/>
      <c r="N615" s="148"/>
    </row>
    <row r="616" spans="1:14" ht="9" customHeight="1" x14ac:dyDescent="0.25">
      <c r="A616" s="4">
        <v>620</v>
      </c>
      <c r="B616" s="9"/>
      <c r="C616" s="149"/>
      <c r="D616" s="150"/>
      <c r="E616" s="150"/>
      <c r="F616" s="150"/>
      <c r="G616" s="150"/>
      <c r="H616" s="150"/>
      <c r="I616" s="150"/>
      <c r="J616" s="150"/>
      <c r="K616" s="150"/>
      <c r="L616" s="150"/>
      <c r="M616" s="151"/>
      <c r="N616" s="9"/>
    </row>
    <row r="617" spans="1:14" x14ac:dyDescent="0.25">
      <c r="A617" s="4">
        <v>621</v>
      </c>
      <c r="B617" s="9"/>
      <c r="C617" s="26"/>
      <c r="D617" s="7" t="s">
        <v>453</v>
      </c>
      <c r="E617" s="179"/>
      <c r="F617" s="180"/>
      <c r="G617" s="73"/>
      <c r="H617" s="265"/>
      <c r="I617" s="265"/>
      <c r="J617" s="265"/>
      <c r="K617" s="265"/>
      <c r="L617" s="265"/>
      <c r="M617" s="62"/>
      <c r="N617" s="9"/>
    </row>
    <row r="618" spans="1:14" x14ac:dyDescent="0.25">
      <c r="A618" s="4">
        <v>622</v>
      </c>
      <c r="B618" s="9"/>
      <c r="C618" s="26"/>
      <c r="D618" s="7" t="s">
        <v>454</v>
      </c>
      <c r="E618" s="179"/>
      <c r="F618" s="180"/>
      <c r="G618" s="73"/>
      <c r="H618" s="265"/>
      <c r="I618" s="265"/>
      <c r="J618" s="265"/>
      <c r="K618" s="265"/>
      <c r="L618" s="265"/>
      <c r="M618" s="62"/>
      <c r="N618" s="9"/>
    </row>
    <row r="619" spans="1:14" ht="9" customHeight="1" thickBot="1" x14ac:dyDescent="0.3">
      <c r="A619" s="4">
        <v>623</v>
      </c>
      <c r="B619" s="9"/>
      <c r="C619" s="222"/>
      <c r="D619" s="223"/>
      <c r="E619" s="223"/>
      <c r="F619" s="223"/>
      <c r="G619" s="223"/>
      <c r="H619" s="223"/>
      <c r="I619" s="223"/>
      <c r="J619" s="223"/>
      <c r="K619" s="223"/>
      <c r="L619" s="223"/>
      <c r="M619" s="224"/>
      <c r="N619" s="9"/>
    </row>
    <row r="620" spans="1:14" ht="18.75" x14ac:dyDescent="0.25">
      <c r="A620" s="4">
        <v>624</v>
      </c>
      <c r="B620" s="148"/>
      <c r="C620" s="148"/>
      <c r="D620" s="148"/>
      <c r="E620" s="148"/>
      <c r="F620" s="148"/>
      <c r="G620" s="148"/>
      <c r="H620" s="148"/>
      <c r="I620" s="148"/>
      <c r="J620" s="148"/>
      <c r="K620" s="148"/>
      <c r="L620" s="148"/>
      <c r="M620" s="148"/>
      <c r="N620" s="148"/>
    </row>
  </sheetData>
  <autoFilter ref="C83:M88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71">
    <mergeCell ref="E618:F618"/>
    <mergeCell ref="H618:J618"/>
    <mergeCell ref="K618:L618"/>
    <mergeCell ref="C619:M619"/>
    <mergeCell ref="B620:N620"/>
    <mergeCell ref="C608:M612"/>
    <mergeCell ref="B613:N613"/>
    <mergeCell ref="B614:N614"/>
    <mergeCell ref="B615:N615"/>
    <mergeCell ref="C616:M616"/>
    <mergeCell ref="E617:F617"/>
    <mergeCell ref="H617:J617"/>
    <mergeCell ref="K617:L617"/>
    <mergeCell ref="E602:F602"/>
    <mergeCell ref="E603:F603"/>
    <mergeCell ref="C604:M604"/>
    <mergeCell ref="B605:N605"/>
    <mergeCell ref="B606:N606"/>
    <mergeCell ref="B607:N607"/>
    <mergeCell ref="E596:F596"/>
    <mergeCell ref="E597:F597"/>
    <mergeCell ref="E598:F598"/>
    <mergeCell ref="E599:F599"/>
    <mergeCell ref="E600:F600"/>
    <mergeCell ref="E601:F601"/>
    <mergeCell ref="E591:F591"/>
    <mergeCell ref="G591:H591"/>
    <mergeCell ref="E592:F592"/>
    <mergeCell ref="G592:H592"/>
    <mergeCell ref="C593:M593"/>
    <mergeCell ref="C595:M595"/>
    <mergeCell ref="E588:F588"/>
    <mergeCell ref="G588:H588"/>
    <mergeCell ref="E589:F589"/>
    <mergeCell ref="G589:H589"/>
    <mergeCell ref="E590:F590"/>
    <mergeCell ref="G590:H590"/>
    <mergeCell ref="E585:F585"/>
    <mergeCell ref="G585:H585"/>
    <mergeCell ref="E586:F586"/>
    <mergeCell ref="G586:H586"/>
    <mergeCell ref="E587:F587"/>
    <mergeCell ref="G587:H587"/>
    <mergeCell ref="E582:F582"/>
    <mergeCell ref="G582:H582"/>
    <mergeCell ref="E583:F583"/>
    <mergeCell ref="G583:H583"/>
    <mergeCell ref="E584:F584"/>
    <mergeCell ref="G584:H584"/>
    <mergeCell ref="C576:M576"/>
    <mergeCell ref="B577:N577"/>
    <mergeCell ref="B578:N578"/>
    <mergeCell ref="B579:N579"/>
    <mergeCell ref="C580:M580"/>
    <mergeCell ref="E581:F581"/>
    <mergeCell ref="G581:H581"/>
    <mergeCell ref="E570:F570"/>
    <mergeCell ref="E571:F571"/>
    <mergeCell ref="E572:F572"/>
    <mergeCell ref="E573:F573"/>
    <mergeCell ref="E574:F574"/>
    <mergeCell ref="E575:F575"/>
    <mergeCell ref="E566:F566"/>
    <mergeCell ref="H566:J566"/>
    <mergeCell ref="K566:L566"/>
    <mergeCell ref="E567:F567"/>
    <mergeCell ref="E568:F568"/>
    <mergeCell ref="E569:F569"/>
    <mergeCell ref="B562:N562"/>
    <mergeCell ref="C563:M563"/>
    <mergeCell ref="E564:F564"/>
    <mergeCell ref="K564:L564"/>
    <mergeCell ref="E565:F565"/>
    <mergeCell ref="H565:J565"/>
    <mergeCell ref="K565:L565"/>
    <mergeCell ref="E556:F556"/>
    <mergeCell ref="E557:F557"/>
    <mergeCell ref="E558:F558"/>
    <mergeCell ref="C559:M559"/>
    <mergeCell ref="B560:N560"/>
    <mergeCell ref="B561:N561"/>
    <mergeCell ref="E550:F550"/>
    <mergeCell ref="E551:F551"/>
    <mergeCell ref="E552:F552"/>
    <mergeCell ref="E553:F553"/>
    <mergeCell ref="D554:G554"/>
    <mergeCell ref="E555:F555"/>
    <mergeCell ref="E520:F520"/>
    <mergeCell ref="C521:M521"/>
    <mergeCell ref="D522:L522"/>
    <mergeCell ref="C523:M523"/>
    <mergeCell ref="C547:M547"/>
    <mergeCell ref="C549:M549"/>
    <mergeCell ref="E513:F513"/>
    <mergeCell ref="C514:M514"/>
    <mergeCell ref="C516:M516"/>
    <mergeCell ref="E517:F517"/>
    <mergeCell ref="E518:F518"/>
    <mergeCell ref="E519:F519"/>
    <mergeCell ref="E507:F507"/>
    <mergeCell ref="E508:F508"/>
    <mergeCell ref="E509:F509"/>
    <mergeCell ref="E510:F510"/>
    <mergeCell ref="E511:F511"/>
    <mergeCell ref="E512:F512"/>
    <mergeCell ref="E501:F501"/>
    <mergeCell ref="C502:M502"/>
    <mergeCell ref="B503:N503"/>
    <mergeCell ref="B504:N504"/>
    <mergeCell ref="B505:N505"/>
    <mergeCell ref="C506:M506"/>
    <mergeCell ref="E495:F495"/>
    <mergeCell ref="E496:F496"/>
    <mergeCell ref="E497:F497"/>
    <mergeCell ref="E498:F498"/>
    <mergeCell ref="E499:F499"/>
    <mergeCell ref="E500:F500"/>
    <mergeCell ref="E490:F490"/>
    <mergeCell ref="H490:J490"/>
    <mergeCell ref="K490:L490"/>
    <mergeCell ref="C491:M491"/>
    <mergeCell ref="C493:M493"/>
    <mergeCell ref="E494:F494"/>
    <mergeCell ref="C487:M487"/>
    <mergeCell ref="E488:F488"/>
    <mergeCell ref="K488:L488"/>
    <mergeCell ref="E489:F489"/>
    <mergeCell ref="H489:J489"/>
    <mergeCell ref="K489:L489"/>
    <mergeCell ref="E482:F482"/>
    <mergeCell ref="G482:H482"/>
    <mergeCell ref="C483:M483"/>
    <mergeCell ref="B484:N484"/>
    <mergeCell ref="B485:N485"/>
    <mergeCell ref="B486:N486"/>
    <mergeCell ref="E479:F479"/>
    <mergeCell ref="G479:H479"/>
    <mergeCell ref="E480:F480"/>
    <mergeCell ref="G480:H480"/>
    <mergeCell ref="E481:F481"/>
    <mergeCell ref="G481:H481"/>
    <mergeCell ref="E476:F476"/>
    <mergeCell ref="G476:H476"/>
    <mergeCell ref="E477:F477"/>
    <mergeCell ref="G477:H477"/>
    <mergeCell ref="E478:F478"/>
    <mergeCell ref="G478:H478"/>
    <mergeCell ref="E473:F473"/>
    <mergeCell ref="G473:H473"/>
    <mergeCell ref="E474:F474"/>
    <mergeCell ref="G474:H474"/>
    <mergeCell ref="E475:F475"/>
    <mergeCell ref="G475:H475"/>
    <mergeCell ref="E470:F470"/>
    <mergeCell ref="G470:H470"/>
    <mergeCell ref="E471:F471"/>
    <mergeCell ref="G471:H471"/>
    <mergeCell ref="E472:F472"/>
    <mergeCell ref="G472:H472"/>
    <mergeCell ref="C465:M465"/>
    <mergeCell ref="C467:M467"/>
    <mergeCell ref="E468:F468"/>
    <mergeCell ref="G468:H468"/>
    <mergeCell ref="E469:F469"/>
    <mergeCell ref="G469:H469"/>
    <mergeCell ref="C458:M458"/>
    <mergeCell ref="C460:M460"/>
    <mergeCell ref="E461:F461"/>
    <mergeCell ref="E462:F462"/>
    <mergeCell ref="E463:F463"/>
    <mergeCell ref="E464:F464"/>
    <mergeCell ref="E451:F451"/>
    <mergeCell ref="C452:M452"/>
    <mergeCell ref="C454:M454"/>
    <mergeCell ref="E455:F455"/>
    <mergeCell ref="E456:F456"/>
    <mergeCell ref="E457:F457"/>
    <mergeCell ref="E445:F445"/>
    <mergeCell ref="E446:F446"/>
    <mergeCell ref="E447:F447"/>
    <mergeCell ref="E448:F448"/>
    <mergeCell ref="E449:F449"/>
    <mergeCell ref="E450:F450"/>
    <mergeCell ref="E438:F438"/>
    <mergeCell ref="E439:F439"/>
    <mergeCell ref="E440:F440"/>
    <mergeCell ref="C441:M441"/>
    <mergeCell ref="C443:M443"/>
    <mergeCell ref="E444:F444"/>
    <mergeCell ref="C431:M431"/>
    <mergeCell ref="C433:M433"/>
    <mergeCell ref="E434:F434"/>
    <mergeCell ref="E435:F435"/>
    <mergeCell ref="E436:F436"/>
    <mergeCell ref="E437:F437"/>
    <mergeCell ref="C424:M424"/>
    <mergeCell ref="C426:M426"/>
    <mergeCell ref="E427:F427"/>
    <mergeCell ref="E428:F428"/>
    <mergeCell ref="E429:F429"/>
    <mergeCell ref="E430:F430"/>
    <mergeCell ref="B418:N418"/>
    <mergeCell ref="C419:M419"/>
    <mergeCell ref="E420:F420"/>
    <mergeCell ref="E421:F421"/>
    <mergeCell ref="E422:F422"/>
    <mergeCell ref="E423:F423"/>
    <mergeCell ref="E414:F414"/>
    <mergeCell ref="G414:H414"/>
    <mergeCell ref="I414:J414"/>
    <mergeCell ref="C415:M415"/>
    <mergeCell ref="B416:N416"/>
    <mergeCell ref="B417:N417"/>
    <mergeCell ref="E412:F412"/>
    <mergeCell ref="G412:H412"/>
    <mergeCell ref="I412:J412"/>
    <mergeCell ref="E413:F413"/>
    <mergeCell ref="G413:H413"/>
    <mergeCell ref="I413:J413"/>
    <mergeCell ref="E410:F410"/>
    <mergeCell ref="G410:H410"/>
    <mergeCell ref="I410:J410"/>
    <mergeCell ref="E411:F411"/>
    <mergeCell ref="G411:H411"/>
    <mergeCell ref="I411:J411"/>
    <mergeCell ref="C405:M405"/>
    <mergeCell ref="C407:M407"/>
    <mergeCell ref="E408:F408"/>
    <mergeCell ref="G408:H408"/>
    <mergeCell ref="I408:J408"/>
    <mergeCell ref="E409:F409"/>
    <mergeCell ref="G409:H409"/>
    <mergeCell ref="I409:J409"/>
    <mergeCell ref="E403:F403"/>
    <mergeCell ref="G403:H403"/>
    <mergeCell ref="I403:J403"/>
    <mergeCell ref="E404:F404"/>
    <mergeCell ref="G404:H404"/>
    <mergeCell ref="I404:J404"/>
    <mergeCell ref="E401:F401"/>
    <mergeCell ref="G401:H401"/>
    <mergeCell ref="I401:J401"/>
    <mergeCell ref="E402:F402"/>
    <mergeCell ref="G402:H402"/>
    <mergeCell ref="I402:J402"/>
    <mergeCell ref="E399:F399"/>
    <mergeCell ref="G399:H399"/>
    <mergeCell ref="I399:J399"/>
    <mergeCell ref="E400:F400"/>
    <mergeCell ref="G400:H400"/>
    <mergeCell ref="I400:J400"/>
    <mergeCell ref="C394:M394"/>
    <mergeCell ref="C396:M396"/>
    <mergeCell ref="E397:F397"/>
    <mergeCell ref="G397:H397"/>
    <mergeCell ref="I397:J397"/>
    <mergeCell ref="E398:F398"/>
    <mergeCell ref="G398:H398"/>
    <mergeCell ref="I398:J398"/>
    <mergeCell ref="C388:M388"/>
    <mergeCell ref="E389:F389"/>
    <mergeCell ref="E390:F390"/>
    <mergeCell ref="E391:F391"/>
    <mergeCell ref="E392:F392"/>
    <mergeCell ref="E393:F393"/>
    <mergeCell ref="E383:F383"/>
    <mergeCell ref="G383:H383"/>
    <mergeCell ref="C384:M384"/>
    <mergeCell ref="B385:N385"/>
    <mergeCell ref="B386:N386"/>
    <mergeCell ref="B387:N387"/>
    <mergeCell ref="E380:F380"/>
    <mergeCell ref="G380:H380"/>
    <mergeCell ref="E381:F381"/>
    <mergeCell ref="G381:H381"/>
    <mergeCell ref="E382:F382"/>
    <mergeCell ref="G382:H382"/>
    <mergeCell ref="E377:F377"/>
    <mergeCell ref="G377:H377"/>
    <mergeCell ref="E378:F378"/>
    <mergeCell ref="G378:H378"/>
    <mergeCell ref="E379:F379"/>
    <mergeCell ref="G379:H379"/>
    <mergeCell ref="E372:F372"/>
    <mergeCell ref="G372:H372"/>
    <mergeCell ref="I372:J372"/>
    <mergeCell ref="C373:M373"/>
    <mergeCell ref="C375:M375"/>
    <mergeCell ref="E376:F376"/>
    <mergeCell ref="G376:H376"/>
    <mergeCell ref="E370:F370"/>
    <mergeCell ref="G370:H370"/>
    <mergeCell ref="I370:J370"/>
    <mergeCell ref="E371:F371"/>
    <mergeCell ref="G371:H371"/>
    <mergeCell ref="I371:J371"/>
    <mergeCell ref="E368:F368"/>
    <mergeCell ref="G368:H368"/>
    <mergeCell ref="I368:J368"/>
    <mergeCell ref="E369:F369"/>
    <mergeCell ref="G369:H369"/>
    <mergeCell ref="I369:J369"/>
    <mergeCell ref="E366:F366"/>
    <mergeCell ref="G366:H366"/>
    <mergeCell ref="I366:J366"/>
    <mergeCell ref="E367:F367"/>
    <mergeCell ref="G367:H367"/>
    <mergeCell ref="I367:J367"/>
    <mergeCell ref="E364:F364"/>
    <mergeCell ref="G364:H364"/>
    <mergeCell ref="I364:J364"/>
    <mergeCell ref="E365:F365"/>
    <mergeCell ref="G365:H365"/>
    <mergeCell ref="I365:J365"/>
    <mergeCell ref="E362:F362"/>
    <mergeCell ref="G362:H362"/>
    <mergeCell ref="I362:J362"/>
    <mergeCell ref="E363:F363"/>
    <mergeCell ref="G363:H363"/>
    <mergeCell ref="I363:J363"/>
    <mergeCell ref="E360:F360"/>
    <mergeCell ref="G360:H360"/>
    <mergeCell ref="I360:J360"/>
    <mergeCell ref="E361:F361"/>
    <mergeCell ref="G361:H361"/>
    <mergeCell ref="I361:J361"/>
    <mergeCell ref="E358:F358"/>
    <mergeCell ref="G358:H358"/>
    <mergeCell ref="I358:J358"/>
    <mergeCell ref="E359:F359"/>
    <mergeCell ref="G359:H359"/>
    <mergeCell ref="I359:J359"/>
    <mergeCell ref="C355:M355"/>
    <mergeCell ref="E356:F356"/>
    <mergeCell ref="G356:H356"/>
    <mergeCell ref="I356:J356"/>
    <mergeCell ref="E357:F357"/>
    <mergeCell ref="G357:H357"/>
    <mergeCell ref="I357:J357"/>
    <mergeCell ref="E351:F351"/>
    <mergeCell ref="G351:H351"/>
    <mergeCell ref="E352:F352"/>
    <mergeCell ref="G352:H352"/>
    <mergeCell ref="C353:M353"/>
    <mergeCell ref="D354:L354"/>
    <mergeCell ref="C346:M346"/>
    <mergeCell ref="C348:M348"/>
    <mergeCell ref="E349:F349"/>
    <mergeCell ref="G349:H349"/>
    <mergeCell ref="E350:F350"/>
    <mergeCell ref="G350:H350"/>
    <mergeCell ref="E343:F343"/>
    <mergeCell ref="G343:H343"/>
    <mergeCell ref="E344:F344"/>
    <mergeCell ref="G344:H344"/>
    <mergeCell ref="E345:F345"/>
    <mergeCell ref="G345:H345"/>
    <mergeCell ref="E340:F340"/>
    <mergeCell ref="G340:H340"/>
    <mergeCell ref="E341:F341"/>
    <mergeCell ref="G341:H341"/>
    <mergeCell ref="E342:F342"/>
    <mergeCell ref="G342:H342"/>
    <mergeCell ref="E334:F334"/>
    <mergeCell ref="E335:F335"/>
    <mergeCell ref="C336:M336"/>
    <mergeCell ref="C338:M338"/>
    <mergeCell ref="E339:F339"/>
    <mergeCell ref="G339:H339"/>
    <mergeCell ref="E327:F327"/>
    <mergeCell ref="C328:M328"/>
    <mergeCell ref="C330:M330"/>
    <mergeCell ref="E331:F331"/>
    <mergeCell ref="E332:F332"/>
    <mergeCell ref="E333:F333"/>
    <mergeCell ref="C320:M320"/>
    <mergeCell ref="C322:M322"/>
    <mergeCell ref="E323:F323"/>
    <mergeCell ref="E324:F324"/>
    <mergeCell ref="E325:F325"/>
    <mergeCell ref="E326:F326"/>
    <mergeCell ref="E317:F317"/>
    <mergeCell ref="G317:H317"/>
    <mergeCell ref="E318:F318"/>
    <mergeCell ref="G318:H318"/>
    <mergeCell ref="E319:F319"/>
    <mergeCell ref="G319:H319"/>
    <mergeCell ref="C312:M312"/>
    <mergeCell ref="C314:M314"/>
    <mergeCell ref="E315:F315"/>
    <mergeCell ref="G315:H315"/>
    <mergeCell ref="E316:F316"/>
    <mergeCell ref="G316:H316"/>
    <mergeCell ref="E309:F309"/>
    <mergeCell ref="G309:H309"/>
    <mergeCell ref="E310:F310"/>
    <mergeCell ref="G310:H310"/>
    <mergeCell ref="E311:F311"/>
    <mergeCell ref="G311:H311"/>
    <mergeCell ref="E304:F304"/>
    <mergeCell ref="G304:H304"/>
    <mergeCell ref="C305:M305"/>
    <mergeCell ref="C307:M307"/>
    <mergeCell ref="E308:F308"/>
    <mergeCell ref="G308:H308"/>
    <mergeCell ref="E301:F301"/>
    <mergeCell ref="G301:H301"/>
    <mergeCell ref="E302:F302"/>
    <mergeCell ref="G302:H302"/>
    <mergeCell ref="E303:F303"/>
    <mergeCell ref="G303:H303"/>
    <mergeCell ref="E298:F298"/>
    <mergeCell ref="G298:H298"/>
    <mergeCell ref="E299:F299"/>
    <mergeCell ref="G299:H299"/>
    <mergeCell ref="E300:F300"/>
    <mergeCell ref="G300:H300"/>
    <mergeCell ref="C292:M292"/>
    <mergeCell ref="B293:N293"/>
    <mergeCell ref="B294:N294"/>
    <mergeCell ref="B295:N295"/>
    <mergeCell ref="C296:M296"/>
    <mergeCell ref="E297:F297"/>
    <mergeCell ref="G297:H297"/>
    <mergeCell ref="E285:F285"/>
    <mergeCell ref="E286:F286"/>
    <mergeCell ref="E287:F287"/>
    <mergeCell ref="E288:F288"/>
    <mergeCell ref="E290:L290"/>
    <mergeCell ref="E291:L291"/>
    <mergeCell ref="E280:F280"/>
    <mergeCell ref="G280:H280"/>
    <mergeCell ref="I280:J280"/>
    <mergeCell ref="C281:M281"/>
    <mergeCell ref="C283:M283"/>
    <mergeCell ref="E284:F284"/>
    <mergeCell ref="E278:F278"/>
    <mergeCell ref="G278:H278"/>
    <mergeCell ref="I278:J278"/>
    <mergeCell ref="E279:F279"/>
    <mergeCell ref="G279:H279"/>
    <mergeCell ref="I279:J279"/>
    <mergeCell ref="E276:F276"/>
    <mergeCell ref="G276:H276"/>
    <mergeCell ref="I276:J276"/>
    <mergeCell ref="E277:F277"/>
    <mergeCell ref="G277:H277"/>
    <mergeCell ref="I277:J277"/>
    <mergeCell ref="E274:F274"/>
    <mergeCell ref="G274:H274"/>
    <mergeCell ref="I274:J274"/>
    <mergeCell ref="E275:F275"/>
    <mergeCell ref="G275:H275"/>
    <mergeCell ref="I275:J275"/>
    <mergeCell ref="E269:F269"/>
    <mergeCell ref="G269:H269"/>
    <mergeCell ref="E270:F270"/>
    <mergeCell ref="G270:H270"/>
    <mergeCell ref="C271:M271"/>
    <mergeCell ref="C273:M273"/>
    <mergeCell ref="E264:F264"/>
    <mergeCell ref="G264:H264"/>
    <mergeCell ref="C265:M265"/>
    <mergeCell ref="C267:M267"/>
    <mergeCell ref="E268:F268"/>
    <mergeCell ref="G268:H268"/>
    <mergeCell ref="E261:F261"/>
    <mergeCell ref="G261:H261"/>
    <mergeCell ref="E262:F262"/>
    <mergeCell ref="G262:H262"/>
    <mergeCell ref="E263:F263"/>
    <mergeCell ref="G263:H263"/>
    <mergeCell ref="C256:M256"/>
    <mergeCell ref="C258:M258"/>
    <mergeCell ref="E259:F259"/>
    <mergeCell ref="G259:H259"/>
    <mergeCell ref="E260:F260"/>
    <mergeCell ref="G260:H260"/>
    <mergeCell ref="E251:F251"/>
    <mergeCell ref="G251:H251"/>
    <mergeCell ref="C252:I252"/>
    <mergeCell ref="E253:F253"/>
    <mergeCell ref="E254:F254"/>
    <mergeCell ref="E255:F255"/>
    <mergeCell ref="E248:F248"/>
    <mergeCell ref="G248:H248"/>
    <mergeCell ref="E249:F249"/>
    <mergeCell ref="G249:H249"/>
    <mergeCell ref="E250:F250"/>
    <mergeCell ref="G250:H250"/>
    <mergeCell ref="E243:F243"/>
    <mergeCell ref="G243:H243"/>
    <mergeCell ref="C244:M244"/>
    <mergeCell ref="C246:M246"/>
    <mergeCell ref="E247:F247"/>
    <mergeCell ref="G247:H247"/>
    <mergeCell ref="E239:H239"/>
    <mergeCell ref="E240:F240"/>
    <mergeCell ref="G240:H240"/>
    <mergeCell ref="E241:F241"/>
    <mergeCell ref="G241:H241"/>
    <mergeCell ref="E242:F242"/>
    <mergeCell ref="G242:H242"/>
    <mergeCell ref="E236:F236"/>
    <mergeCell ref="G236:H236"/>
    <mergeCell ref="E237:F237"/>
    <mergeCell ref="G237:H237"/>
    <mergeCell ref="E238:F238"/>
    <mergeCell ref="G238:H238"/>
    <mergeCell ref="E233:F233"/>
    <mergeCell ref="G233:H233"/>
    <mergeCell ref="I233:J233"/>
    <mergeCell ref="C234:I234"/>
    <mergeCell ref="E235:F235"/>
    <mergeCell ref="G235:H235"/>
    <mergeCell ref="E231:F231"/>
    <mergeCell ref="G231:H231"/>
    <mergeCell ref="I231:J231"/>
    <mergeCell ref="E232:F232"/>
    <mergeCell ref="G232:H232"/>
    <mergeCell ref="I232:J232"/>
    <mergeCell ref="E226:F226"/>
    <mergeCell ref="G226:H226"/>
    <mergeCell ref="E227:F227"/>
    <mergeCell ref="G227:H227"/>
    <mergeCell ref="C228:M228"/>
    <mergeCell ref="C230:M230"/>
    <mergeCell ref="E223:F223"/>
    <mergeCell ref="G223:H223"/>
    <mergeCell ref="E224:F224"/>
    <mergeCell ref="G224:H224"/>
    <mergeCell ref="E225:F225"/>
    <mergeCell ref="G225:H225"/>
    <mergeCell ref="E218:F218"/>
    <mergeCell ref="G218:H218"/>
    <mergeCell ref="E219:F219"/>
    <mergeCell ref="G219:H219"/>
    <mergeCell ref="C220:M220"/>
    <mergeCell ref="C222:M222"/>
    <mergeCell ref="E215:F215"/>
    <mergeCell ref="G215:H215"/>
    <mergeCell ref="E216:F216"/>
    <mergeCell ref="G216:H216"/>
    <mergeCell ref="E217:F217"/>
    <mergeCell ref="G217:H217"/>
    <mergeCell ref="C207:M207"/>
    <mergeCell ref="C209:M209"/>
    <mergeCell ref="E210:F210"/>
    <mergeCell ref="C211:M211"/>
    <mergeCell ref="C213:M213"/>
    <mergeCell ref="E214:F214"/>
    <mergeCell ref="G214:H214"/>
    <mergeCell ref="E204:F204"/>
    <mergeCell ref="G204:H204"/>
    <mergeCell ref="E205:F205"/>
    <mergeCell ref="G205:H205"/>
    <mergeCell ref="E206:F206"/>
    <mergeCell ref="G206:H206"/>
    <mergeCell ref="E201:F201"/>
    <mergeCell ref="G201:H201"/>
    <mergeCell ref="E202:F202"/>
    <mergeCell ref="G202:H202"/>
    <mergeCell ref="E203:F203"/>
    <mergeCell ref="G203:H203"/>
    <mergeCell ref="E198:F198"/>
    <mergeCell ref="G198:H198"/>
    <mergeCell ref="E199:F199"/>
    <mergeCell ref="G199:H199"/>
    <mergeCell ref="E200:F200"/>
    <mergeCell ref="G200:H200"/>
    <mergeCell ref="E195:F195"/>
    <mergeCell ref="G195:H195"/>
    <mergeCell ref="E196:F196"/>
    <mergeCell ref="G196:H196"/>
    <mergeCell ref="E197:F197"/>
    <mergeCell ref="G197:H197"/>
    <mergeCell ref="E192:F192"/>
    <mergeCell ref="G192:H192"/>
    <mergeCell ref="E193:F193"/>
    <mergeCell ref="G193:H193"/>
    <mergeCell ref="E194:F194"/>
    <mergeCell ref="G194:H194"/>
    <mergeCell ref="E189:F189"/>
    <mergeCell ref="G189:H189"/>
    <mergeCell ref="E190:F190"/>
    <mergeCell ref="G190:H190"/>
    <mergeCell ref="E191:F191"/>
    <mergeCell ref="G191:H191"/>
    <mergeCell ref="E184:F184"/>
    <mergeCell ref="G184:H184"/>
    <mergeCell ref="C185:M185"/>
    <mergeCell ref="C187:M187"/>
    <mergeCell ref="E188:F188"/>
    <mergeCell ref="G188:H188"/>
    <mergeCell ref="E181:F181"/>
    <mergeCell ref="G181:H181"/>
    <mergeCell ref="E182:F182"/>
    <mergeCell ref="G182:H182"/>
    <mergeCell ref="E183:F183"/>
    <mergeCell ref="G183:H183"/>
    <mergeCell ref="E178:F178"/>
    <mergeCell ref="G178:H178"/>
    <mergeCell ref="E179:F179"/>
    <mergeCell ref="G179:H179"/>
    <mergeCell ref="E180:F180"/>
    <mergeCell ref="G180:H180"/>
    <mergeCell ref="E173:F173"/>
    <mergeCell ref="G173:H173"/>
    <mergeCell ref="C174:M174"/>
    <mergeCell ref="C176:M176"/>
    <mergeCell ref="E177:F177"/>
    <mergeCell ref="G177:H177"/>
    <mergeCell ref="E170:F170"/>
    <mergeCell ref="G170:H170"/>
    <mergeCell ref="E171:F171"/>
    <mergeCell ref="G171:H171"/>
    <mergeCell ref="E172:F172"/>
    <mergeCell ref="G172:H172"/>
    <mergeCell ref="E165:F165"/>
    <mergeCell ref="G165:H165"/>
    <mergeCell ref="C166:M166"/>
    <mergeCell ref="C168:M168"/>
    <mergeCell ref="E169:F169"/>
    <mergeCell ref="G169:H169"/>
    <mergeCell ref="E162:F162"/>
    <mergeCell ref="G162:H162"/>
    <mergeCell ref="E163:F163"/>
    <mergeCell ref="G163:H163"/>
    <mergeCell ref="E164:F164"/>
    <mergeCell ref="G164:H164"/>
    <mergeCell ref="E159:F159"/>
    <mergeCell ref="G159:H159"/>
    <mergeCell ref="E160:F160"/>
    <mergeCell ref="G160:H160"/>
    <mergeCell ref="E161:F161"/>
    <mergeCell ref="G161:H161"/>
    <mergeCell ref="C153:M153"/>
    <mergeCell ref="B154:N154"/>
    <mergeCell ref="B155:N155"/>
    <mergeCell ref="B156:N156"/>
    <mergeCell ref="C157:M157"/>
    <mergeCell ref="E158:F158"/>
    <mergeCell ref="G158:H158"/>
    <mergeCell ref="E151:F151"/>
    <mergeCell ref="G151:H151"/>
    <mergeCell ref="I151:J151"/>
    <mergeCell ref="E152:F152"/>
    <mergeCell ref="G152:H152"/>
    <mergeCell ref="I152:J152"/>
    <mergeCell ref="E149:F149"/>
    <mergeCell ref="G149:H149"/>
    <mergeCell ref="I149:J149"/>
    <mergeCell ref="E150:F150"/>
    <mergeCell ref="G150:H150"/>
    <mergeCell ref="I150:J150"/>
    <mergeCell ref="E144:F144"/>
    <mergeCell ref="G144:H144"/>
    <mergeCell ref="C145:M145"/>
    <mergeCell ref="D146:L146"/>
    <mergeCell ref="C147:M147"/>
    <mergeCell ref="E148:F148"/>
    <mergeCell ref="G148:H148"/>
    <mergeCell ref="I148:J148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C134:M134"/>
    <mergeCell ref="E135:F135"/>
    <mergeCell ref="G135:H135"/>
    <mergeCell ref="E136:F136"/>
    <mergeCell ref="G136:H136"/>
    <mergeCell ref="E137:F137"/>
    <mergeCell ref="G137:H137"/>
    <mergeCell ref="E130:F130"/>
    <mergeCell ref="G130:H130"/>
    <mergeCell ref="E131:F131"/>
    <mergeCell ref="G131:H131"/>
    <mergeCell ref="C132:M132"/>
    <mergeCell ref="D133:L133"/>
    <mergeCell ref="E127:F127"/>
    <mergeCell ref="G127:H127"/>
    <mergeCell ref="E128:F128"/>
    <mergeCell ref="G128:H128"/>
    <mergeCell ref="E129:F129"/>
    <mergeCell ref="G129:H129"/>
    <mergeCell ref="E124:F124"/>
    <mergeCell ref="G124:H124"/>
    <mergeCell ref="E125:F125"/>
    <mergeCell ref="G125:H125"/>
    <mergeCell ref="E126:F126"/>
    <mergeCell ref="G126:H126"/>
    <mergeCell ref="E119:F119"/>
    <mergeCell ref="G119:H119"/>
    <mergeCell ref="C120:M120"/>
    <mergeCell ref="D121:L121"/>
    <mergeCell ref="C122:M122"/>
    <mergeCell ref="E123:F123"/>
    <mergeCell ref="G123:H123"/>
    <mergeCell ref="E116:F116"/>
    <mergeCell ref="G116:H116"/>
    <mergeCell ref="E117:F117"/>
    <mergeCell ref="G117:H117"/>
    <mergeCell ref="E118:F118"/>
    <mergeCell ref="G118:H118"/>
    <mergeCell ref="C111:M111"/>
    <mergeCell ref="D112:L112"/>
    <mergeCell ref="C113:M113"/>
    <mergeCell ref="E114:F114"/>
    <mergeCell ref="G114:H114"/>
    <mergeCell ref="E115:F115"/>
    <mergeCell ref="G115:H115"/>
    <mergeCell ref="E108:F108"/>
    <mergeCell ref="G108:H108"/>
    <mergeCell ref="E109:F109"/>
    <mergeCell ref="G109:H109"/>
    <mergeCell ref="E110:F110"/>
    <mergeCell ref="G110:H110"/>
    <mergeCell ref="E105:F105"/>
    <mergeCell ref="G105:H105"/>
    <mergeCell ref="E106:F106"/>
    <mergeCell ref="G106:H106"/>
    <mergeCell ref="E107:F107"/>
    <mergeCell ref="G107:H107"/>
    <mergeCell ref="C101:M101"/>
    <mergeCell ref="E102:F102"/>
    <mergeCell ref="G102:H102"/>
    <mergeCell ref="E103:F103"/>
    <mergeCell ref="G103:H103"/>
    <mergeCell ref="E104:F104"/>
    <mergeCell ref="G104:H104"/>
    <mergeCell ref="E97:F97"/>
    <mergeCell ref="G97:H97"/>
    <mergeCell ref="E98:F98"/>
    <mergeCell ref="G98:H98"/>
    <mergeCell ref="C99:M99"/>
    <mergeCell ref="D100:L100"/>
    <mergeCell ref="E94:F94"/>
    <mergeCell ref="G94:H94"/>
    <mergeCell ref="E95:F95"/>
    <mergeCell ref="G95:H95"/>
    <mergeCell ref="E96:F96"/>
    <mergeCell ref="G96:H96"/>
    <mergeCell ref="C89:M89"/>
    <mergeCell ref="D90:L90"/>
    <mergeCell ref="C91:M91"/>
    <mergeCell ref="E92:F92"/>
    <mergeCell ref="G92:H92"/>
    <mergeCell ref="E93:F93"/>
    <mergeCell ref="G93:H93"/>
    <mergeCell ref="E87:F87"/>
    <mergeCell ref="G87:H87"/>
    <mergeCell ref="I87:J87"/>
    <mergeCell ref="E88:F88"/>
    <mergeCell ref="G88:H88"/>
    <mergeCell ref="I88:J88"/>
    <mergeCell ref="E85:F85"/>
    <mergeCell ref="G85:H85"/>
    <mergeCell ref="I85:J85"/>
    <mergeCell ref="E86:F86"/>
    <mergeCell ref="G86:H86"/>
    <mergeCell ref="I86:J86"/>
    <mergeCell ref="C81:M81"/>
    <mergeCell ref="D82:L82"/>
    <mergeCell ref="C83:M83"/>
    <mergeCell ref="E84:F84"/>
    <mergeCell ref="G84:H84"/>
    <mergeCell ref="I84:J84"/>
    <mergeCell ref="B76:N76"/>
    <mergeCell ref="B77:N77"/>
    <mergeCell ref="B78:N78"/>
    <mergeCell ref="C79:M79"/>
    <mergeCell ref="E80:F80"/>
    <mergeCell ref="G80:L80"/>
    <mergeCell ref="C67:M67"/>
    <mergeCell ref="E68:F68"/>
    <mergeCell ref="E69:F69"/>
    <mergeCell ref="C73:M73"/>
    <mergeCell ref="E74:F74"/>
    <mergeCell ref="C75:M75"/>
    <mergeCell ref="D56:L56"/>
    <mergeCell ref="C57:M57"/>
    <mergeCell ref="E58:J58"/>
    <mergeCell ref="E59:F59"/>
    <mergeCell ref="G59:H59"/>
    <mergeCell ref="I59:J59"/>
    <mergeCell ref="C46:M46"/>
    <mergeCell ref="E47:F47"/>
    <mergeCell ref="G47:H47"/>
    <mergeCell ref="I47:J47"/>
    <mergeCell ref="K47:L54"/>
    <mergeCell ref="C55:M55"/>
    <mergeCell ref="E42:F42"/>
    <mergeCell ref="G42:H42"/>
    <mergeCell ref="E43:F43"/>
    <mergeCell ref="G43:H43"/>
    <mergeCell ref="C44:M44"/>
    <mergeCell ref="D45:L45"/>
    <mergeCell ref="E39:F39"/>
    <mergeCell ref="G39:H39"/>
    <mergeCell ref="E40:F40"/>
    <mergeCell ref="G40:H40"/>
    <mergeCell ref="E41:F41"/>
    <mergeCell ref="G41:H41"/>
    <mergeCell ref="C35:M35"/>
    <mergeCell ref="E36:F36"/>
    <mergeCell ref="G36:H36"/>
    <mergeCell ref="E37:F37"/>
    <mergeCell ref="G37:H37"/>
    <mergeCell ref="E38:F38"/>
    <mergeCell ref="G38:H38"/>
    <mergeCell ref="E33:F33"/>
    <mergeCell ref="G33:H33"/>
    <mergeCell ref="I33:J33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B27:N27"/>
    <mergeCell ref="C28:M28"/>
    <mergeCell ref="E29:F29"/>
    <mergeCell ref="G29:H29"/>
    <mergeCell ref="I29:J29"/>
    <mergeCell ref="E30:F30"/>
    <mergeCell ref="G30:H30"/>
    <mergeCell ref="I30:J30"/>
    <mergeCell ref="E21:F21"/>
    <mergeCell ref="E22:F22"/>
    <mergeCell ref="E23:F23"/>
    <mergeCell ref="C24:M24"/>
    <mergeCell ref="B25:N25"/>
    <mergeCell ref="B26:N26"/>
    <mergeCell ref="E19:F19"/>
    <mergeCell ref="H19:J19"/>
    <mergeCell ref="K19:L19"/>
    <mergeCell ref="E20:F20"/>
    <mergeCell ref="H20:J20"/>
    <mergeCell ref="K20:L20"/>
    <mergeCell ref="C17:M17"/>
    <mergeCell ref="E18:F18"/>
    <mergeCell ref="K18:L18"/>
    <mergeCell ref="C8:M8"/>
    <mergeCell ref="E9:F9"/>
    <mergeCell ref="H9:I9"/>
    <mergeCell ref="J9:M9"/>
    <mergeCell ref="D10:M10"/>
    <mergeCell ref="E11:F11"/>
    <mergeCell ref="H11:I11"/>
    <mergeCell ref="K11:L11"/>
    <mergeCell ref="B1:N2"/>
    <mergeCell ref="B3:N3"/>
    <mergeCell ref="C4:M4"/>
    <mergeCell ref="E5:L5"/>
    <mergeCell ref="E6:L6"/>
    <mergeCell ref="E7:L7"/>
    <mergeCell ref="C12:M12"/>
    <mergeCell ref="C13:M13"/>
    <mergeCell ref="C14:M14"/>
  </mergeCells>
  <conditionalFormatting sqref="I49:I54">
    <cfRule type="cellIs" dxfId="18" priority="1" operator="equal">
      <formula>0</formula>
    </cfRule>
  </conditionalFormatting>
  <dataValidations count="34">
    <dataValidation type="decimal" operator="greaterThan" allowBlank="1" showInputMessage="1" showErrorMessage="1" errorTitle="Entrée non valide" sqref="E31:H34" xr:uid="{81C5B4D5-A521-4846-96A3-CB2D30E3E268}">
      <formula1>-1</formula1>
    </dataValidation>
    <dataValidation type="whole" operator="greaterThan" allowBlank="1" showInputMessage="1" showErrorMessage="1" errorTitle="Entrée non valide" error="Veuillez insérer un nombre entier." promptTitle="File active " prompt="Veuillez insérer un nombre entier." sqref="E88:H88" xr:uid="{ACEDD9AF-FB9E-44A1-9DB7-D3E960A49D62}">
      <formula1>-1</formula1>
    </dataValidation>
    <dataValidation type="whole" operator="greaterThan" allowBlank="1" showInputMessage="1" showErrorMessage="1" errorTitle="Entrée non valide" error="Veuillez insérer un nombre entier." promptTitle="Nombre de chambres installées" prompt="Veuillez insérer un nombre entier." sqref="K20:L20" xr:uid="{10A90362-2656-437F-B9EE-9BCB70712A10}">
      <formula1>-1</formula1>
    </dataValidation>
    <dataValidation operator="greaterThan" allowBlank="1" showInputMessage="1" showErrorMessage="1" errorTitle="Entrée non valide" error="Veuillez insérer un nombre entier." promptTitle="Nombre" prompt="Veuillez insérer un nombre entier." sqref="I152:J152" xr:uid="{9931B74B-A177-40F3-B561-ADF6232FA509}"/>
    <dataValidation type="whole" operator="greaterThan" allowBlank="1" showInputMessage="1" showErrorMessage="1" errorTitle="Entrée non valide" error="Veuillez insérer un nombre entier." promptTitle="Nombre de places" prompt="Insérez un nombre entier." sqref="E16:L16" xr:uid="{DA17F64E-2780-48B2-8E9B-AD7023744C77}">
      <formula1>-1</formula1>
    </dataValidation>
    <dataValidation type="decimal" operator="greaterThan" allowBlank="1" showInputMessage="1" showErrorMessage="1" errorTitle="Entrée non valide" error="Veuillez insérer un nombre décimal." promptTitle="Taux d'absentéisme" prompt="Veuillez insérer un nombre décimal." sqref="I526 I535:I538" xr:uid="{9BC382B2-CDE9-497D-BF30-07905F6782A9}">
      <formula1>-1</formula1>
    </dataValidation>
    <dataValidation type="decimal" operator="greaterThan" allowBlank="1" showInputMessage="1" showErrorMessage="1" errorTitle="Entrée non valide" error="Veuillez insérer un nombre décimal." promptTitle="Taux de rotation" prompt="Veuillez insérer un nombre décimal." sqref="H526 H535:H538" xr:uid="{7A720417-67C0-46EC-AE3C-5FF71A944ADF}">
      <formula1>-1</formula1>
    </dataValidation>
    <dataValidation type="whole" operator="greaterThan" allowBlank="1" showInputMessage="1" showErrorMessage="1" errorTitle="Entrée non valide" error="Veuillez insérer un nombre entier." promptTitle="Nombre de libéraux" prompt="Veuillez insérer un nombre entier." sqref="G525:G546" xr:uid="{FF6F0C8C-FBC3-40A3-A417-89137CBA2C90}">
      <formula1>-1</formula1>
    </dataValidation>
    <dataValidation type="whole" operator="greaterThan" allowBlank="1" showInputMessage="1" showErrorMessage="1" errorTitle="Entrée non valide" error="Veuillez insérer un nombre entier." promptTitle="Nombre de salariés" prompt="Veuillez insérer un nombre entier." sqref="F525:F546" xr:uid="{36022DF5-1CAB-420E-B11B-97CA2FB9934F}">
      <formula1>-1</formula1>
    </dataValidation>
    <dataValidation type="decimal" operator="greaterThan" allowBlank="1" showInputMessage="1" showErrorMessage="1" errorTitle="Entrée non valide" error="Veuillez insérer un nombre décimal." promptTitle="Nombre de salariés (ETP)" prompt="Veuillez insérer un nombre décimal." sqref="E525 E531:E532 E541:E544 E546" xr:uid="{DA841129-3465-4BD7-B42D-A3BF3A2042BB}">
      <formula1>-1</formula1>
    </dataValidation>
    <dataValidation type="whole" operator="greaterThan" allowBlank="1" showInputMessage="1" showErrorMessage="1" errorTitle="Entrée non valide" error="Veuillez insérer un nombre entier." promptTitle="Nombre de résidents dans l'année" prompt="Veuillez insérer un nombre entier." sqref="G409:H414" xr:uid="{6C21AE80-FA96-4884-8002-B9F9B7A5D46C}">
      <formula1>-1</formula1>
    </dataValidation>
    <dataValidation type="whole" operator="greaterThan" allowBlank="1" showInputMessage="1" showErrorMessage="1" errorTitle="Entrée non valide" error="Veuillez insérer un nombre entier." promptTitle="Nombre d'épisode dans l'année" prompt="Veuillez insérer un nombre entier." sqref="E409:F414" xr:uid="{D7D175EF-CF86-4759-BBF3-4F9030081CC0}">
      <formula1>-1</formula1>
    </dataValidation>
    <dataValidation type="whole" operator="greaterThan" allowBlank="1" showInputMessage="1" showErrorMessage="1" errorTitle="Entrée non valide" error="Veuillez insérer un nombre entier." promptTitle="Nombre de personne " prompt="Veuillez insérer un nombre entier." sqref="E398:H399 G400:H404" xr:uid="{AA5687DD-28DB-4DE8-BBA0-EC3DB4D1C7B8}">
      <formula1>-1</formula1>
    </dataValidation>
    <dataValidation type="whole" operator="greaterThan" allowBlank="1" showInputMessage="1" showErrorMessage="1" errorTitle="Entrée non valide" error="Veuillez insérer un nombre entier." promptTitle="Nombre de consultations" prompt="Veuillez insérer un nombre entier." sqref="E357:F372" xr:uid="{2BA1036A-F780-4C23-BC3C-99E7E0B051D6}">
      <formula1>-1</formula1>
    </dataValidation>
    <dataValidation type="whole" operator="greaterThan" allowBlank="1" showInputMessage="1" showErrorMessage="1" errorTitle="Entrée non valide" error="Veuillez insérer un nombre entier." promptTitle="Nombre de réunions dans l'année" prompt="Veuillez insérer un nombre entier." sqref="E285:F288" xr:uid="{733F4FD3-3A53-4DDE-A5FA-984020678095}">
      <formula1>-1</formula1>
    </dataValidation>
    <dataValidation type="whole" operator="greaterThan" allowBlank="1" showInputMessage="1" showErrorMessage="1" errorTitle="Entrée non valide" error="Veuillez insérer un nombre entier." promptTitle="Nombre " prompt="Veuillez insérer un nombre entier." sqref="E215:F219 E224:F227 E298:F304" xr:uid="{E5A5044F-5E54-4833-A2B2-D376597AFAA9}">
      <formula1>-1</formula1>
    </dataValidation>
    <dataValidation type="whole" operator="greaterThan" allowBlank="1" showInputMessage="1" showErrorMessage="1" errorTitle="Entrée non valide" error="Veuillez insérer un nombre entier." promptTitle="Nombre de résidents ayant chuté" prompt="Veuillez insérer un nombre entier." sqref="E189:F206" xr:uid="{A97D139F-852F-4899-91A5-AD2AE9DC4B29}">
      <formula1>-1</formula1>
    </dataValidation>
    <dataValidation type="whole" operator="greaterThan" allowBlank="1" showInputMessage="1" showErrorMessage="1" errorTitle="Entrée non valide" error="Veuillez insérer un nombre entier." promptTitle="Nombre dans l'année" prompt="Veuillez insérer un nombre entier." sqref="E170:F173 E178:F184 E260:F264 E269:F270" xr:uid="{A8399459-9851-4107-BC84-6FE20F023AAD}">
      <formula1>-1</formula1>
    </dataValidation>
    <dataValidation type="decimal" operator="greaterThan" allowBlank="1" showInputMessage="1" showErrorMessage="1" errorTitle="Entrée non valide" error="Veuillez insérer un nombre décimal." promptTitle="Âge moyen à l'entrée" prompt="Veuillez insérer un nombre décimal." sqref="E87:H87" xr:uid="{92AE6527-FE5C-4723-BA2C-E62DC2EAC866}">
      <formula1>-1</formula1>
    </dataValidation>
    <dataValidation type="whole" operator="greaterThan" allowBlank="1" showInputMessage="1" showErrorMessage="1" errorTitle="Entrée non valide" error="Veuillez insérer un nombre entier." promptTitle="Nombre" prompt="Veuillez insérer un nombre entier." sqref="E49:E54 G49:G54 F141:F144 E149:H151 F137:F139 E510:F512 E519:F520 E93:F98 E103:F110 E115:F119 E124:F131 E137:E144 E495:F501 K489:L490 E469:F482 E556:F558 E597:F597 E599:F603" xr:uid="{B4C3CEDE-09EC-4291-B61E-C08AEB9C4ECE}">
      <formula1>-1</formula1>
    </dataValidation>
    <dataValidation type="whole" operator="greaterThan" allowBlank="1" showInputMessage="1" showErrorMessage="1" errorTitle="Entrée non valide" error="Veuillez insérer un nombre entier." promptTitle="Nombre de population" prompt="Veuillez insérer un nombre entier." sqref="E37:F43" xr:uid="{FB1CEB03-0AE7-4EAF-95C4-02C297C93602}">
      <formula1>-1</formula1>
    </dataValidation>
    <dataValidation type="whole" operator="greaterThan" allowBlank="1" showInputMessage="1" showErrorMessage="1" errorTitle="Entrée non valide" error="Veuillez insérer un nombre entier." promptTitle="Nombre de résidents" prompt="Veuillez insérer un nombre entier." sqref="G582:H584 G232:H233 E236:F238 E240:F243 E248:F251 G275:H280 E309:F311 E316:F319 E340:F345 E350:F352 G357:H372 E377:F383 E30:H30" xr:uid="{D873A437-E41A-48D8-8A65-CD2CA68A8783}">
      <formula1>-1</formula1>
    </dataValidation>
    <dataValidation operator="greaterThan" allowBlank="1" showInputMessage="1" showErrorMessage="1" errorTitle="Entrée non valide" error="Veuillez insérer une qualification du signataire 2." promptTitle="Qualification du signataire 2" prompt="Veuillez insérer une qualification du signataire 2." sqref="K618:L618" xr:uid="{89134299-D4A2-47E3-A3F3-3A94723284AA}"/>
    <dataValidation operator="greaterThan" allowBlank="1" showInputMessage="1" showErrorMessage="1" errorTitle="Entrée non valide" error="Veuillez insérer une qualification du signataire 1." promptTitle="Qualification du signataire 1" prompt="Veuillez insérer une qualification du signataire 1." sqref="K617:L617" xr:uid="{1EE7F76D-1C53-497D-9513-67E9C776E8F5}"/>
    <dataValidation operator="greaterThan" allowBlank="1" showInputMessage="1" showErrorMessage="1" errorTitle="Entrée non valide" error="Veuillez insérer le nom du signataire 2." promptTitle="Nom du signataire 2" prompt="Veuillez insérer le nom du signataire 2." sqref="E618:F618" xr:uid="{3C24CD3B-7A19-45E0-A0E6-9C1484E4743B}"/>
    <dataValidation operator="greaterThan" allowBlank="1" showInputMessage="1" showErrorMessage="1" errorTitle="Entrée non valide" error="Veuillez insérer le nom du signataire 1." promptTitle="Nom du signataire 1" prompt="Veuillez insérer le nom du signataire 1." sqref="E617:F617" xr:uid="{0E689C05-194E-4E3A-A6A2-6F2CC13EDA56}"/>
    <dataValidation type="whole" operator="greaterThan" allowBlank="1" showInputMessage="1" showErrorMessage="1" errorTitle="Entrée non valide" error="Veuillez insérer un nombre entier." promptTitle="Nombre de chambres individuelles" prompt="Veuillez insérer un nombre entier." sqref="K19:L19" xr:uid="{AD3EA1CB-2468-456F-8B22-FB70A075DD96}">
      <formula1>-1</formula1>
    </dataValidation>
    <dataValidation type="decimal" operator="greaterThan" allowBlank="1" showInputMessage="1" showErrorMessage="1" errorTitle="Entrée non valide" error="Veuillez insérer un nombre décimal." promptTitle="Nombre" prompt="Veuillez insérer un nombre décimal." sqref="E434:F434" xr:uid="{50E62663-51D5-42B4-B334-F319F34ADB5E}">
      <formula1>0</formula1>
    </dataValidation>
    <dataValidation type="whole" operator="greaterThan" allowBlank="1" showInputMessage="1" showErrorMessage="1" errorTitle="Entrée non valide" error="Veuillez insérer un nombre entier." promptTitle="Dernier GMP évalué" prompt="Veuillez insérer un nombre entier." sqref="E74:F74" xr:uid="{66A16C80-C26E-4DD8-AB10-711FE82B96EA}">
      <formula1>-1</formula1>
    </dataValidation>
    <dataValidation type="whole" operator="greaterThan" allowBlank="1" showInputMessage="1" showErrorMessage="1" errorTitle="Entrée non valide" error="Veuillez insérer un nombre entier." promptTitle="Nombre d'entrées dans l'année" prompt="Veuillez insérer un nombre entier." sqref="E85:H85" xr:uid="{F1308FD2-7EEC-439E-AE48-6E209DE504D5}">
      <formula1>-1</formula1>
    </dataValidation>
    <dataValidation type="date" operator="greaterThan" allowBlank="1" showInputMessage="1" showErrorMessage="1" errorTitle="Entrée non valide" error="Veuillez insérer une date au format JJ/MM/AAAA." promptTitle="Date de mise à jours du DARI" prompt="Veuillez insérer une date au format JJ/MM/AAAA." sqref="E391:F391" xr:uid="{E716FF77-3262-41D4-819A-599955BF89C7}">
      <formula1>1/1/1910</formula1>
    </dataValidation>
    <dataValidation type="whole" operator="greaterThan" allowBlank="1" showInputMessage="1" showErrorMessage="1" errorTitle="Entrée non valide" error="Veuillez insérer un nombre entier." promptTitle="Nombre" prompt="Veuillez insérer un nombre entier." sqref="E152:H152 E392:F393 K565:K566" xr:uid="{22EA0494-381E-482D-8F97-3BA0CCD67373}">
      <formula1>0</formula1>
    </dataValidation>
    <dataValidation type="textLength" operator="equal" allowBlank="1" showInputMessage="1" showErrorMessage="1" errorTitle="Entrée non valide" error="Le numéro de FINESS ET saisi est erroné. Veuillez saisir une valeur numérique sur 9 caractères." promptTitle="FINESS ET" prompt="Le FINESS ET doit être une valeur numérique sur 9 caractères (Exemple : 120780531)." sqref="H9:I9" xr:uid="{87C4D2FB-E0D7-463B-9A58-7D4AED5520F8}">
      <formula1>9</formula1>
    </dataValidation>
    <dataValidation type="textLength" operator="equal" allowBlank="1" showInputMessage="1" showErrorMessage="1" errorTitle="Entrée non valide" error="Le numéro de FINESS EJ saisi est erroné. Veuillez saisir une valeur numérique sur 9 caractères." promptTitle="FINESS EJ" prompt="Le FINESS EJ doit être une valeur numérique sur 9 caractères (Exemple : 120780531)." sqref="E9:F9" xr:uid="{5EFB76BB-EDF2-4D17-9A49-54BB74579D51}">
      <formula1>9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BCB6-B2FD-4616-B7F8-CC34F016B45F}">
  <dimension ref="A1:X706"/>
  <sheetViews>
    <sheetView zoomScale="95" zoomScaleNormal="9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44.42578125" style="123" customWidth="1"/>
    <col min="2" max="2" width="8.5703125" style="124" customWidth="1"/>
    <col min="3" max="3" width="95.7109375" style="123" bestFit="1" customWidth="1"/>
    <col min="4" max="4" width="48.140625" style="123" customWidth="1"/>
    <col min="5" max="5" width="22.140625" style="125" bestFit="1" customWidth="1"/>
    <col min="6" max="6" width="20.140625" style="124" bestFit="1" customWidth="1"/>
    <col min="7" max="7" width="17.140625" style="124" bestFit="1" customWidth="1"/>
    <col min="8" max="8" width="40.140625" style="123" customWidth="1"/>
    <col min="9" max="9" width="32.42578125" style="123" customWidth="1"/>
    <col min="10" max="11" width="21.42578125" style="124" customWidth="1"/>
    <col min="12" max="12" width="22.140625" style="123" customWidth="1"/>
    <col min="13" max="13" width="132.5703125" style="126" customWidth="1"/>
  </cols>
  <sheetData>
    <row r="1" spans="1:23" ht="60" x14ac:dyDescent="0.25">
      <c r="A1" s="74" t="s">
        <v>455</v>
      </c>
      <c r="B1" s="74" t="s">
        <v>456</v>
      </c>
      <c r="C1" s="75" t="s">
        <v>457</v>
      </c>
      <c r="D1" s="75"/>
      <c r="E1" s="76" t="s">
        <v>458</v>
      </c>
      <c r="F1" s="75" t="s">
        <v>459</v>
      </c>
      <c r="G1" s="77" t="s">
        <v>460</v>
      </c>
      <c r="H1" s="77" t="s">
        <v>461</v>
      </c>
      <c r="I1" s="77" t="s">
        <v>462</v>
      </c>
      <c r="J1" s="75" t="s">
        <v>463</v>
      </c>
      <c r="K1" s="75" t="s">
        <v>464</v>
      </c>
      <c r="L1" s="75" t="s">
        <v>465</v>
      </c>
      <c r="M1" s="78" t="s">
        <v>466</v>
      </c>
      <c r="N1" s="79" t="s">
        <v>467</v>
      </c>
      <c r="O1" s="79" t="s">
        <v>468</v>
      </c>
      <c r="P1" s="79" t="s">
        <v>469</v>
      </c>
      <c r="Q1" s="79" t="s">
        <v>470</v>
      </c>
      <c r="R1" s="79" t="s">
        <v>471</v>
      </c>
      <c r="S1" s="79" t="s">
        <v>472</v>
      </c>
      <c r="T1" s="79" t="s">
        <v>473</v>
      </c>
      <c r="U1" s="79" t="s">
        <v>474</v>
      </c>
      <c r="V1" s="80" t="s">
        <v>475</v>
      </c>
      <c r="W1" s="79" t="s">
        <v>476</v>
      </c>
    </row>
    <row r="2" spans="1:23" x14ac:dyDescent="0.25">
      <c r="A2" s="81" t="s">
        <v>477</v>
      </c>
      <c r="B2" s="82" t="s">
        <v>478</v>
      </c>
      <c r="C2" s="83" t="s">
        <v>479</v>
      </c>
      <c r="D2" s="83"/>
      <c r="E2" s="84">
        <v>1</v>
      </c>
      <c r="F2" s="82" t="s">
        <v>480</v>
      </c>
      <c r="G2" s="85"/>
      <c r="H2" s="82" t="s">
        <v>481</v>
      </c>
      <c r="I2" s="82" t="s">
        <v>482</v>
      </c>
      <c r="J2" s="82">
        <v>1</v>
      </c>
      <c r="K2" s="82" t="s">
        <v>483</v>
      </c>
      <c r="L2" s="86"/>
      <c r="M2" s="87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3" x14ac:dyDescent="0.25">
      <c r="A3" s="81" t="s">
        <v>484</v>
      </c>
      <c r="B3" s="82" t="s">
        <v>478</v>
      </c>
      <c r="C3" s="83" t="s">
        <v>485</v>
      </c>
      <c r="D3" s="83"/>
      <c r="E3" s="84">
        <v>2</v>
      </c>
      <c r="F3" s="82" t="s">
        <v>480</v>
      </c>
      <c r="G3" s="85"/>
      <c r="H3" s="82" t="s">
        <v>481</v>
      </c>
      <c r="I3" s="82" t="s">
        <v>482</v>
      </c>
      <c r="J3" s="82">
        <v>1</v>
      </c>
      <c r="K3" s="82" t="s">
        <v>483</v>
      </c>
      <c r="L3" s="86"/>
      <c r="M3" s="87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3" x14ac:dyDescent="0.25">
      <c r="A4" s="81" t="s">
        <v>486</v>
      </c>
      <c r="B4" s="82" t="s">
        <v>478</v>
      </c>
      <c r="C4" s="83" t="s">
        <v>487</v>
      </c>
      <c r="D4" s="83"/>
      <c r="E4" s="84">
        <v>3</v>
      </c>
      <c r="F4" s="82" t="s">
        <v>480</v>
      </c>
      <c r="G4" s="85"/>
      <c r="H4" s="82" t="s">
        <v>481</v>
      </c>
      <c r="I4" s="82" t="s">
        <v>482</v>
      </c>
      <c r="J4" s="82">
        <v>1</v>
      </c>
      <c r="K4" s="82" t="s">
        <v>483</v>
      </c>
      <c r="L4" s="86"/>
      <c r="M4" s="87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3" x14ac:dyDescent="0.25">
      <c r="A5" s="81" t="s">
        <v>488</v>
      </c>
      <c r="B5" s="82" t="s">
        <v>489</v>
      </c>
      <c r="C5" s="83" t="s">
        <v>490</v>
      </c>
      <c r="D5" s="83"/>
      <c r="E5" s="84">
        <v>4</v>
      </c>
      <c r="F5" s="82" t="s">
        <v>480</v>
      </c>
      <c r="G5" s="85"/>
      <c r="H5" s="82" t="s">
        <v>481</v>
      </c>
      <c r="I5" s="82" t="s">
        <v>482</v>
      </c>
      <c r="J5" s="82">
        <v>1</v>
      </c>
      <c r="K5" s="82" t="s">
        <v>483</v>
      </c>
      <c r="L5" s="86"/>
      <c r="M5" s="87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23" x14ac:dyDescent="0.25">
      <c r="A6" s="81" t="s">
        <v>491</v>
      </c>
      <c r="B6" s="82" t="s">
        <v>489</v>
      </c>
      <c r="C6" s="83" t="s">
        <v>492</v>
      </c>
      <c r="D6" s="83"/>
      <c r="E6" s="84">
        <v>5</v>
      </c>
      <c r="F6" s="82" t="s">
        <v>480</v>
      </c>
      <c r="G6" s="85"/>
      <c r="H6" s="82" t="s">
        <v>481</v>
      </c>
      <c r="I6" s="82" t="s">
        <v>482</v>
      </c>
      <c r="J6" s="82">
        <v>1</v>
      </c>
      <c r="K6" s="82" t="s">
        <v>483</v>
      </c>
      <c r="L6" s="86"/>
      <c r="M6" s="87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spans="1:23" x14ac:dyDescent="0.25">
      <c r="A7" s="81" t="s">
        <v>493</v>
      </c>
      <c r="B7" s="82" t="s">
        <v>494</v>
      </c>
      <c r="C7" s="83" t="s">
        <v>495</v>
      </c>
      <c r="D7" s="83" t="s">
        <v>496</v>
      </c>
      <c r="E7" s="84">
        <v>6</v>
      </c>
      <c r="F7" s="82" t="s">
        <v>480</v>
      </c>
      <c r="G7" s="85"/>
      <c r="H7" s="82" t="s">
        <v>481</v>
      </c>
      <c r="I7" s="82" t="s">
        <v>482</v>
      </c>
      <c r="J7" s="82">
        <v>1</v>
      </c>
      <c r="K7" s="82" t="s">
        <v>483</v>
      </c>
      <c r="L7" s="86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</row>
    <row r="8" spans="1:23" x14ac:dyDescent="0.25">
      <c r="A8" s="81" t="s">
        <v>497</v>
      </c>
      <c r="B8" s="82" t="s">
        <v>494</v>
      </c>
      <c r="C8" s="83" t="s">
        <v>498</v>
      </c>
      <c r="D8" s="83" t="s">
        <v>499</v>
      </c>
      <c r="E8" s="84">
        <v>7</v>
      </c>
      <c r="F8" s="82" t="s">
        <v>480</v>
      </c>
      <c r="G8" s="85"/>
      <c r="H8" s="82" t="s">
        <v>481</v>
      </c>
      <c r="I8" s="82" t="s">
        <v>482</v>
      </c>
      <c r="J8" s="82">
        <v>1</v>
      </c>
      <c r="K8" s="82" t="s">
        <v>483</v>
      </c>
      <c r="L8" s="86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</row>
    <row r="9" spans="1:23" x14ac:dyDescent="0.25">
      <c r="A9" s="81" t="s">
        <v>500</v>
      </c>
      <c r="B9" s="82" t="s">
        <v>494</v>
      </c>
      <c r="C9" s="83" t="s">
        <v>501</v>
      </c>
      <c r="D9" s="83" t="s">
        <v>502</v>
      </c>
      <c r="E9" s="84">
        <v>8</v>
      </c>
      <c r="F9" s="82" t="s">
        <v>480</v>
      </c>
      <c r="G9" s="85"/>
      <c r="H9" s="82" t="s">
        <v>481</v>
      </c>
      <c r="I9" s="82" t="s">
        <v>482</v>
      </c>
      <c r="J9" s="82">
        <v>1</v>
      </c>
      <c r="K9" s="82" t="s">
        <v>483</v>
      </c>
      <c r="L9" s="86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x14ac:dyDescent="0.25">
      <c r="A10" s="81" t="s">
        <v>503</v>
      </c>
      <c r="B10" s="82" t="s">
        <v>504</v>
      </c>
      <c r="C10" s="83" t="s">
        <v>505</v>
      </c>
      <c r="D10" s="83"/>
      <c r="E10" s="84">
        <v>8</v>
      </c>
      <c r="F10" s="82" t="s">
        <v>480</v>
      </c>
      <c r="G10" s="85"/>
      <c r="H10" s="82" t="s">
        <v>481</v>
      </c>
      <c r="I10" s="82" t="s">
        <v>482</v>
      </c>
      <c r="J10" s="82">
        <v>1</v>
      </c>
      <c r="K10" s="82" t="s">
        <v>483</v>
      </c>
      <c r="L10" s="86"/>
      <c r="M10" s="87"/>
      <c r="N10" s="88"/>
      <c r="O10" s="88"/>
      <c r="P10" s="88"/>
      <c r="Q10" s="88"/>
      <c r="R10" s="88"/>
      <c r="S10" s="88"/>
      <c r="T10" s="88"/>
      <c r="U10" s="88"/>
      <c r="V10" s="88"/>
      <c r="W10" s="88"/>
    </row>
    <row r="11" spans="1:23" x14ac:dyDescent="0.25">
      <c r="A11" s="81" t="s">
        <v>506</v>
      </c>
      <c r="B11" s="82" t="s">
        <v>504</v>
      </c>
      <c r="C11" s="83" t="s">
        <v>507</v>
      </c>
      <c r="D11" s="83"/>
      <c r="E11" s="84">
        <v>10</v>
      </c>
      <c r="F11" s="82" t="s">
        <v>480</v>
      </c>
      <c r="G11" s="85"/>
      <c r="H11" s="82" t="s">
        <v>481</v>
      </c>
      <c r="I11" s="82" t="s">
        <v>482</v>
      </c>
      <c r="J11" s="82">
        <v>1</v>
      </c>
      <c r="K11" s="82" t="s">
        <v>483</v>
      </c>
      <c r="L11" s="86"/>
      <c r="M11" s="87"/>
      <c r="N11" s="88"/>
      <c r="O11" s="88"/>
      <c r="P11" s="88"/>
      <c r="Q11" s="88"/>
      <c r="R11" s="88"/>
      <c r="S11" s="88"/>
      <c r="T11" s="88"/>
      <c r="U11" s="88"/>
      <c r="V11" s="88"/>
      <c r="W11" s="88"/>
    </row>
    <row r="12" spans="1:23" x14ac:dyDescent="0.25">
      <c r="A12" s="81" t="s">
        <v>508</v>
      </c>
      <c r="B12" s="82" t="s">
        <v>504</v>
      </c>
      <c r="C12" s="83" t="s">
        <v>509</v>
      </c>
      <c r="D12" s="83"/>
      <c r="E12" s="84">
        <v>11</v>
      </c>
      <c r="F12" s="82" t="s">
        <v>480</v>
      </c>
      <c r="G12" s="85"/>
      <c r="H12" s="82" t="s">
        <v>481</v>
      </c>
      <c r="I12" s="82" t="s">
        <v>482</v>
      </c>
      <c r="J12" s="82">
        <v>1</v>
      </c>
      <c r="K12" s="82" t="s">
        <v>483</v>
      </c>
      <c r="L12" s="86"/>
      <c r="M12" s="87"/>
      <c r="N12" s="88"/>
      <c r="O12" s="88"/>
      <c r="P12" s="88"/>
      <c r="Q12" s="88"/>
      <c r="R12" s="88"/>
      <c r="S12" s="88"/>
      <c r="T12" s="88"/>
      <c r="U12" s="88"/>
      <c r="V12" s="88"/>
      <c r="W12" s="88"/>
    </row>
    <row r="13" spans="1:23" x14ac:dyDescent="0.25">
      <c r="A13" s="81" t="s">
        <v>510</v>
      </c>
      <c r="B13" s="82" t="s">
        <v>504</v>
      </c>
      <c r="C13" s="83" t="s">
        <v>511</v>
      </c>
      <c r="D13" s="83"/>
      <c r="E13" s="84">
        <v>12</v>
      </c>
      <c r="F13" s="82" t="s">
        <v>480</v>
      </c>
      <c r="G13" s="85"/>
      <c r="H13" s="82" t="s">
        <v>481</v>
      </c>
      <c r="I13" s="82" t="s">
        <v>482</v>
      </c>
      <c r="J13" s="82">
        <v>1</v>
      </c>
      <c r="K13" s="82" t="s">
        <v>483</v>
      </c>
      <c r="L13" s="86"/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</row>
    <row r="14" spans="1:23" x14ac:dyDescent="0.25">
      <c r="A14" s="81" t="s">
        <v>512</v>
      </c>
      <c r="B14" s="82" t="s">
        <v>504</v>
      </c>
      <c r="C14" s="83" t="s">
        <v>513</v>
      </c>
      <c r="D14" s="83"/>
      <c r="E14" s="84">
        <v>13</v>
      </c>
      <c r="F14" s="82" t="s">
        <v>480</v>
      </c>
      <c r="G14" s="85"/>
      <c r="H14" s="82" t="s">
        <v>481</v>
      </c>
      <c r="I14" s="82" t="s">
        <v>482</v>
      </c>
      <c r="J14" s="82">
        <v>1</v>
      </c>
      <c r="K14" s="82" t="s">
        <v>483</v>
      </c>
      <c r="L14" s="86"/>
      <c r="M14" s="87"/>
      <c r="N14" s="88"/>
      <c r="O14" s="88"/>
      <c r="P14" s="88"/>
      <c r="Q14" s="88"/>
      <c r="R14" s="88"/>
      <c r="S14" s="88"/>
      <c r="T14" s="88"/>
      <c r="U14" s="88"/>
      <c r="V14" s="88"/>
      <c r="W14" s="88"/>
    </row>
    <row r="15" spans="1:23" x14ac:dyDescent="0.25">
      <c r="A15" s="81" t="s">
        <v>514</v>
      </c>
      <c r="B15" s="82" t="s">
        <v>504</v>
      </c>
      <c r="C15" s="83" t="s">
        <v>515</v>
      </c>
      <c r="D15" s="83"/>
      <c r="E15" s="84">
        <v>14</v>
      </c>
      <c r="F15" s="82" t="s">
        <v>480</v>
      </c>
      <c r="G15" s="85"/>
      <c r="H15" s="82" t="s">
        <v>481</v>
      </c>
      <c r="I15" s="82" t="s">
        <v>482</v>
      </c>
      <c r="J15" s="82">
        <v>1</v>
      </c>
      <c r="K15" s="82" t="s">
        <v>483</v>
      </c>
      <c r="L15" s="86"/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</row>
    <row r="16" spans="1:23" x14ac:dyDescent="0.25">
      <c r="A16" s="81" t="s">
        <v>516</v>
      </c>
      <c r="B16" s="82" t="s">
        <v>504</v>
      </c>
      <c r="C16" s="83" t="s">
        <v>517</v>
      </c>
      <c r="D16" s="83"/>
      <c r="E16" s="84">
        <v>15</v>
      </c>
      <c r="F16" s="82" t="s">
        <v>480</v>
      </c>
      <c r="G16" s="85"/>
      <c r="H16" s="82" t="s">
        <v>481</v>
      </c>
      <c r="I16" s="82" t="s">
        <v>482</v>
      </c>
      <c r="J16" s="82">
        <v>1</v>
      </c>
      <c r="K16" s="82" t="s">
        <v>483</v>
      </c>
      <c r="L16" s="86"/>
      <c r="M16" s="87"/>
      <c r="N16" s="88"/>
      <c r="O16" s="88"/>
      <c r="P16" s="88"/>
      <c r="Q16" s="88"/>
      <c r="R16" s="88"/>
      <c r="S16" s="88"/>
      <c r="T16" s="88"/>
      <c r="U16" s="88"/>
      <c r="V16" s="88"/>
      <c r="W16" s="88"/>
    </row>
    <row r="17" spans="1:23" x14ac:dyDescent="0.25">
      <c r="A17" s="81" t="s">
        <v>518</v>
      </c>
      <c r="B17" s="82" t="s">
        <v>504</v>
      </c>
      <c r="C17" s="83" t="s">
        <v>519</v>
      </c>
      <c r="D17" s="83"/>
      <c r="E17" s="84">
        <v>16</v>
      </c>
      <c r="F17" s="82" t="s">
        <v>480</v>
      </c>
      <c r="G17" s="85"/>
      <c r="H17" s="82" t="s">
        <v>481</v>
      </c>
      <c r="I17" s="82" t="s">
        <v>482</v>
      </c>
      <c r="J17" s="82">
        <v>1</v>
      </c>
      <c r="K17" s="82" t="s">
        <v>483</v>
      </c>
      <c r="L17" s="86"/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</row>
    <row r="18" spans="1:23" x14ac:dyDescent="0.25">
      <c r="A18" s="81" t="s">
        <v>520</v>
      </c>
      <c r="B18" s="82" t="s">
        <v>494</v>
      </c>
      <c r="C18" s="83" t="s">
        <v>521</v>
      </c>
      <c r="D18" s="83" t="s">
        <v>502</v>
      </c>
      <c r="E18" s="84">
        <v>17</v>
      </c>
      <c r="F18" s="82" t="s">
        <v>480</v>
      </c>
      <c r="G18" s="85"/>
      <c r="H18" s="82" t="s">
        <v>481</v>
      </c>
      <c r="I18" s="82" t="s">
        <v>482</v>
      </c>
      <c r="J18" s="82">
        <v>1</v>
      </c>
      <c r="K18" s="82" t="s">
        <v>483</v>
      </c>
      <c r="L18" s="86"/>
      <c r="M18" s="87"/>
      <c r="N18" s="88"/>
      <c r="O18" s="88"/>
      <c r="P18" s="88"/>
      <c r="Q18" s="88"/>
      <c r="R18" s="88"/>
      <c r="S18" s="88"/>
      <c r="T18" s="88"/>
      <c r="U18" s="88"/>
      <c r="V18" s="88"/>
      <c r="W18" s="88"/>
    </row>
    <row r="19" spans="1:23" x14ac:dyDescent="0.25">
      <c r="A19" s="81" t="s">
        <v>522</v>
      </c>
      <c r="B19" s="82" t="s">
        <v>494</v>
      </c>
      <c r="C19" s="83" t="s">
        <v>523</v>
      </c>
      <c r="D19" s="83" t="s">
        <v>502</v>
      </c>
      <c r="E19" s="84">
        <v>18</v>
      </c>
      <c r="F19" s="82" t="s">
        <v>480</v>
      </c>
      <c r="G19" s="85"/>
      <c r="H19" s="82" t="s">
        <v>481</v>
      </c>
      <c r="I19" s="82" t="s">
        <v>482</v>
      </c>
      <c r="J19" s="82">
        <v>1</v>
      </c>
      <c r="K19" s="82" t="s">
        <v>483</v>
      </c>
      <c r="L19" s="86"/>
      <c r="M19" s="87"/>
      <c r="N19" s="88"/>
      <c r="O19" s="88"/>
      <c r="P19" s="88"/>
      <c r="Q19" s="88"/>
      <c r="R19" s="88"/>
      <c r="S19" s="88"/>
      <c r="T19" s="88"/>
      <c r="U19" s="88"/>
      <c r="V19" s="88"/>
      <c r="W19" s="88"/>
    </row>
    <row r="20" spans="1:23" x14ac:dyDescent="0.25">
      <c r="A20" s="81" t="s">
        <v>524</v>
      </c>
      <c r="B20" s="82" t="s">
        <v>494</v>
      </c>
      <c r="C20" s="83" t="s">
        <v>525</v>
      </c>
      <c r="D20" s="83" t="s">
        <v>502</v>
      </c>
      <c r="E20" s="84">
        <v>19</v>
      </c>
      <c r="F20" s="82" t="s">
        <v>480</v>
      </c>
      <c r="G20" s="85"/>
      <c r="H20" s="82" t="s">
        <v>481</v>
      </c>
      <c r="I20" s="82" t="s">
        <v>482</v>
      </c>
      <c r="J20" s="82">
        <v>1</v>
      </c>
      <c r="K20" s="82" t="s">
        <v>483</v>
      </c>
      <c r="L20" s="86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x14ac:dyDescent="0.25">
      <c r="A21" s="81" t="s">
        <v>526</v>
      </c>
      <c r="B21" s="82" t="s">
        <v>494</v>
      </c>
      <c r="C21" s="83" t="s">
        <v>527</v>
      </c>
      <c r="D21" s="83" t="s">
        <v>502</v>
      </c>
      <c r="E21" s="84">
        <v>20</v>
      </c>
      <c r="F21" s="82" t="s">
        <v>480</v>
      </c>
      <c r="G21" s="85"/>
      <c r="H21" s="82" t="s">
        <v>481</v>
      </c>
      <c r="I21" s="82" t="s">
        <v>482</v>
      </c>
      <c r="J21" s="82">
        <v>1</v>
      </c>
      <c r="K21" s="82" t="s">
        <v>483</v>
      </c>
      <c r="L21" s="86"/>
      <c r="M21" s="87"/>
      <c r="N21" s="88"/>
      <c r="O21" s="88"/>
      <c r="P21" s="88"/>
      <c r="Q21" s="88"/>
      <c r="R21" s="88"/>
      <c r="S21" s="88"/>
      <c r="T21" s="88"/>
      <c r="U21" s="88"/>
      <c r="V21" s="88"/>
      <c r="W21" s="88"/>
    </row>
    <row r="22" spans="1:23" x14ac:dyDescent="0.25">
      <c r="A22" s="81" t="s">
        <v>528</v>
      </c>
      <c r="B22" s="82" t="s">
        <v>494</v>
      </c>
      <c r="C22" s="83" t="s">
        <v>529</v>
      </c>
      <c r="D22" s="83" t="s">
        <v>502</v>
      </c>
      <c r="E22" s="84">
        <v>21</v>
      </c>
      <c r="F22" s="82" t="s">
        <v>480</v>
      </c>
      <c r="G22" s="85"/>
      <c r="H22" s="82" t="s">
        <v>481</v>
      </c>
      <c r="I22" s="82" t="s">
        <v>482</v>
      </c>
      <c r="J22" s="82">
        <v>1</v>
      </c>
      <c r="K22" s="82" t="s">
        <v>483</v>
      </c>
      <c r="L22" s="86"/>
      <c r="M22" s="87"/>
      <c r="N22" s="88"/>
      <c r="O22" s="88"/>
      <c r="P22" s="88"/>
      <c r="Q22" s="88"/>
      <c r="R22" s="88"/>
      <c r="S22" s="88"/>
      <c r="T22" s="88"/>
      <c r="U22" s="88"/>
      <c r="V22" s="88"/>
      <c r="W22" s="88"/>
    </row>
    <row r="23" spans="1:23" x14ac:dyDescent="0.25">
      <c r="A23" s="81" t="s">
        <v>530</v>
      </c>
      <c r="B23" s="82" t="s">
        <v>504</v>
      </c>
      <c r="C23" s="83" t="s">
        <v>531</v>
      </c>
      <c r="D23" s="83"/>
      <c r="E23" s="84">
        <v>22</v>
      </c>
      <c r="F23" s="82" t="s">
        <v>480</v>
      </c>
      <c r="G23" s="85"/>
      <c r="H23" s="82" t="s">
        <v>481</v>
      </c>
      <c r="I23" s="82" t="s">
        <v>482</v>
      </c>
      <c r="J23" s="82">
        <v>1</v>
      </c>
      <c r="K23" s="82" t="s">
        <v>483</v>
      </c>
      <c r="L23" s="86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x14ac:dyDescent="0.25">
      <c r="A24" s="81" t="s">
        <v>532</v>
      </c>
      <c r="B24" s="82" t="s">
        <v>504</v>
      </c>
      <c r="C24" s="83" t="s">
        <v>533</v>
      </c>
      <c r="D24" s="83"/>
      <c r="E24" s="84">
        <v>23</v>
      </c>
      <c r="F24" s="82" t="s">
        <v>480</v>
      </c>
      <c r="G24" s="85"/>
      <c r="H24" s="82" t="s">
        <v>481</v>
      </c>
      <c r="I24" s="82" t="s">
        <v>482</v>
      </c>
      <c r="J24" s="82">
        <v>1</v>
      </c>
      <c r="K24" s="82" t="s">
        <v>483</v>
      </c>
      <c r="L24" s="86"/>
      <c r="M24" s="87"/>
      <c r="N24" s="88"/>
      <c r="O24" s="88"/>
      <c r="P24" s="88"/>
      <c r="Q24" s="88"/>
      <c r="R24" s="88"/>
      <c r="S24" s="88"/>
      <c r="T24" s="88"/>
      <c r="U24" s="88"/>
      <c r="V24" s="88"/>
      <c r="W24" s="88"/>
    </row>
    <row r="25" spans="1:23" x14ac:dyDescent="0.25">
      <c r="A25" s="81" t="s">
        <v>534</v>
      </c>
      <c r="B25" s="82" t="s">
        <v>504</v>
      </c>
      <c r="C25" s="83" t="s">
        <v>535</v>
      </c>
      <c r="D25" s="83"/>
      <c r="E25" s="84">
        <v>24</v>
      </c>
      <c r="F25" s="82" t="s">
        <v>480</v>
      </c>
      <c r="G25" s="85"/>
      <c r="H25" s="82" t="s">
        <v>481</v>
      </c>
      <c r="I25" s="82" t="s">
        <v>482</v>
      </c>
      <c r="J25" s="82">
        <v>1</v>
      </c>
      <c r="K25" s="82" t="s">
        <v>483</v>
      </c>
      <c r="L25" s="86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</row>
    <row r="26" spans="1:23" x14ac:dyDescent="0.25">
      <c r="A26" s="81" t="s">
        <v>536</v>
      </c>
      <c r="B26" s="82" t="s">
        <v>504</v>
      </c>
      <c r="C26" s="83" t="s">
        <v>537</v>
      </c>
      <c r="D26" s="83"/>
      <c r="E26" s="84">
        <v>25</v>
      </c>
      <c r="F26" s="82" t="s">
        <v>480</v>
      </c>
      <c r="G26" s="85"/>
      <c r="H26" s="82" t="s">
        <v>481</v>
      </c>
      <c r="I26" s="82" t="s">
        <v>482</v>
      </c>
      <c r="J26" s="82">
        <v>1</v>
      </c>
      <c r="K26" s="82" t="s">
        <v>483</v>
      </c>
      <c r="L26" s="86"/>
      <c r="M26" s="87"/>
      <c r="N26" s="88"/>
      <c r="O26" s="88"/>
      <c r="P26" s="88"/>
      <c r="Q26" s="88"/>
      <c r="R26" s="88"/>
      <c r="S26" s="88"/>
      <c r="T26" s="88"/>
      <c r="U26" s="88"/>
      <c r="V26" s="88"/>
      <c r="W26" s="88"/>
    </row>
    <row r="27" spans="1:23" x14ac:dyDescent="0.25">
      <c r="A27" s="81" t="s">
        <v>538</v>
      </c>
      <c r="B27" s="82" t="s">
        <v>504</v>
      </c>
      <c r="C27" s="83" t="s">
        <v>539</v>
      </c>
      <c r="D27" s="83"/>
      <c r="E27" s="84">
        <v>26</v>
      </c>
      <c r="F27" s="82" t="s">
        <v>480</v>
      </c>
      <c r="G27" s="85"/>
      <c r="H27" s="82" t="s">
        <v>481</v>
      </c>
      <c r="I27" s="82" t="s">
        <v>482</v>
      </c>
      <c r="J27" s="82">
        <v>1</v>
      </c>
      <c r="K27" s="82" t="s">
        <v>483</v>
      </c>
      <c r="L27" s="83" t="s">
        <v>540</v>
      </c>
      <c r="M27" s="89" t="s">
        <v>541</v>
      </c>
      <c r="N27" s="88"/>
      <c r="O27" s="88"/>
      <c r="P27" s="88"/>
      <c r="Q27" s="88"/>
      <c r="R27" s="88"/>
      <c r="S27" s="88"/>
      <c r="T27" s="88"/>
      <c r="U27" s="88"/>
      <c r="V27" s="88"/>
      <c r="W27" s="88"/>
    </row>
    <row r="28" spans="1:23" x14ac:dyDescent="0.25">
      <c r="A28" s="81" t="s">
        <v>542</v>
      </c>
      <c r="B28" s="82" t="s">
        <v>543</v>
      </c>
      <c r="C28" s="83" t="s">
        <v>544</v>
      </c>
      <c r="D28" s="83"/>
      <c r="E28" s="84">
        <v>27</v>
      </c>
      <c r="F28" s="82" t="s">
        <v>480</v>
      </c>
      <c r="G28" s="85"/>
      <c r="H28" s="82" t="s">
        <v>481</v>
      </c>
      <c r="I28" s="82" t="s">
        <v>482</v>
      </c>
      <c r="J28" s="82">
        <v>1</v>
      </c>
      <c r="K28" s="82" t="s">
        <v>483</v>
      </c>
      <c r="L28" s="86"/>
      <c r="M28" s="87"/>
      <c r="N28" s="88"/>
      <c r="O28" s="88"/>
      <c r="P28" s="88"/>
      <c r="Q28" s="88"/>
      <c r="R28" s="88"/>
      <c r="S28" s="88"/>
      <c r="T28" s="88"/>
      <c r="U28" s="88"/>
      <c r="V28" s="88"/>
      <c r="W28" s="88"/>
    </row>
    <row r="29" spans="1:23" x14ac:dyDescent="0.25">
      <c r="A29" s="81" t="s">
        <v>545</v>
      </c>
      <c r="B29" s="82" t="s">
        <v>543</v>
      </c>
      <c r="C29" s="83" t="s">
        <v>546</v>
      </c>
      <c r="D29" s="83"/>
      <c r="E29" s="84">
        <v>28</v>
      </c>
      <c r="F29" s="82" t="s">
        <v>480</v>
      </c>
      <c r="G29" s="85"/>
      <c r="H29" s="82" t="s">
        <v>481</v>
      </c>
      <c r="I29" s="82" t="s">
        <v>482</v>
      </c>
      <c r="J29" s="82">
        <v>1</v>
      </c>
      <c r="K29" s="82" t="s">
        <v>483</v>
      </c>
      <c r="L29" s="86"/>
      <c r="M29" s="87"/>
      <c r="N29" s="88"/>
      <c r="O29" s="88"/>
      <c r="P29" s="88"/>
      <c r="Q29" s="88"/>
      <c r="R29" s="88"/>
      <c r="S29" s="88"/>
      <c r="T29" s="88"/>
      <c r="U29" s="88"/>
      <c r="V29" s="88"/>
      <c r="W29" s="88"/>
    </row>
    <row r="30" spans="1:23" x14ac:dyDescent="0.25">
      <c r="A30" s="90" t="s">
        <v>547</v>
      </c>
      <c r="B30" s="82" t="s">
        <v>543</v>
      </c>
      <c r="C30" s="83" t="s">
        <v>548</v>
      </c>
      <c r="D30" s="83"/>
      <c r="E30" s="84">
        <v>29</v>
      </c>
      <c r="F30" s="82" t="s">
        <v>480</v>
      </c>
      <c r="G30" s="85"/>
      <c r="H30" s="82" t="s">
        <v>481</v>
      </c>
      <c r="I30" s="82" t="s">
        <v>482</v>
      </c>
      <c r="J30" s="82">
        <v>1</v>
      </c>
      <c r="K30" s="82" t="s">
        <v>483</v>
      </c>
      <c r="L30" s="83" t="s">
        <v>549</v>
      </c>
      <c r="M30" s="91" t="s">
        <v>550</v>
      </c>
      <c r="N30" s="88"/>
      <c r="O30" s="88"/>
      <c r="P30" s="88"/>
      <c r="Q30" s="88"/>
      <c r="R30" s="88"/>
      <c r="S30" s="88"/>
      <c r="T30" s="88"/>
      <c r="U30" s="88"/>
      <c r="V30" s="88"/>
      <c r="W30" s="88"/>
    </row>
    <row r="31" spans="1:23" x14ac:dyDescent="0.25">
      <c r="A31" s="92" t="s">
        <v>551</v>
      </c>
      <c r="B31" s="93" t="s">
        <v>543</v>
      </c>
      <c r="C31" s="94" t="s">
        <v>552</v>
      </c>
      <c r="D31" s="83"/>
      <c r="E31" s="93"/>
      <c r="F31" s="93" t="s">
        <v>480</v>
      </c>
      <c r="G31" s="95"/>
      <c r="H31" s="93" t="s">
        <v>481</v>
      </c>
      <c r="I31" s="93" t="s">
        <v>482</v>
      </c>
      <c r="J31" s="93">
        <v>1</v>
      </c>
      <c r="K31" s="93" t="s">
        <v>483</v>
      </c>
      <c r="L31" s="94" t="s">
        <v>553</v>
      </c>
      <c r="M31" s="96" t="s">
        <v>554</v>
      </c>
      <c r="N31" s="88"/>
      <c r="O31" s="88"/>
      <c r="P31" s="88"/>
      <c r="Q31" s="88"/>
      <c r="R31" s="88"/>
      <c r="S31" s="88"/>
      <c r="T31" s="88"/>
      <c r="U31" s="88"/>
      <c r="V31" s="88"/>
      <c r="W31" s="88"/>
    </row>
    <row r="32" spans="1:23" x14ac:dyDescent="0.25">
      <c r="A32" s="92" t="s">
        <v>555</v>
      </c>
      <c r="B32" s="93" t="s">
        <v>543</v>
      </c>
      <c r="C32" s="94" t="s">
        <v>556</v>
      </c>
      <c r="D32" s="83"/>
      <c r="E32" s="93"/>
      <c r="F32" s="93" t="s">
        <v>480</v>
      </c>
      <c r="G32" s="95"/>
      <c r="H32" s="93" t="s">
        <v>481</v>
      </c>
      <c r="I32" s="93" t="s">
        <v>482</v>
      </c>
      <c r="J32" s="93">
        <v>1</v>
      </c>
      <c r="K32" s="93" t="s">
        <v>483</v>
      </c>
      <c r="L32" s="94" t="s">
        <v>553</v>
      </c>
      <c r="M32" s="96" t="s">
        <v>557</v>
      </c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x14ac:dyDescent="0.25">
      <c r="A33" s="92" t="s">
        <v>558</v>
      </c>
      <c r="B33" s="93" t="s">
        <v>543</v>
      </c>
      <c r="C33" s="94" t="s">
        <v>559</v>
      </c>
      <c r="D33" s="83"/>
      <c r="E33" s="93"/>
      <c r="F33" s="93" t="s">
        <v>480</v>
      </c>
      <c r="G33" s="95"/>
      <c r="H33" s="93" t="s">
        <v>481</v>
      </c>
      <c r="I33" s="93" t="s">
        <v>482</v>
      </c>
      <c r="J33" s="93">
        <v>1</v>
      </c>
      <c r="K33" s="93" t="s">
        <v>483</v>
      </c>
      <c r="L33" s="94" t="s">
        <v>553</v>
      </c>
      <c r="M33" s="96" t="s">
        <v>560</v>
      </c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x14ac:dyDescent="0.25">
      <c r="A34" s="92" t="s">
        <v>561</v>
      </c>
      <c r="B34" s="93" t="s">
        <v>543</v>
      </c>
      <c r="C34" s="94" t="s">
        <v>562</v>
      </c>
      <c r="D34" s="83"/>
      <c r="E34" s="93"/>
      <c r="F34" s="93" t="s">
        <v>480</v>
      </c>
      <c r="G34" s="95"/>
      <c r="H34" s="93" t="s">
        <v>481</v>
      </c>
      <c r="I34" s="93" t="s">
        <v>482</v>
      </c>
      <c r="J34" s="93">
        <v>1</v>
      </c>
      <c r="K34" s="93" t="s">
        <v>483</v>
      </c>
      <c r="L34" s="94" t="s">
        <v>553</v>
      </c>
      <c r="M34" s="96" t="s">
        <v>563</v>
      </c>
      <c r="N34" s="88"/>
      <c r="O34" s="88"/>
      <c r="P34" s="88"/>
      <c r="Q34" s="88"/>
      <c r="R34" s="88"/>
      <c r="S34" s="88"/>
      <c r="T34" s="88"/>
      <c r="U34" s="88"/>
      <c r="V34" s="88"/>
      <c r="W34" s="88"/>
    </row>
    <row r="35" spans="1:23" x14ac:dyDescent="0.25">
      <c r="A35" s="92" t="s">
        <v>564</v>
      </c>
      <c r="B35" s="93" t="s">
        <v>543</v>
      </c>
      <c r="C35" s="94" t="s">
        <v>565</v>
      </c>
      <c r="D35" s="83"/>
      <c r="E35" s="93"/>
      <c r="F35" s="93" t="s">
        <v>480</v>
      </c>
      <c r="G35" s="95"/>
      <c r="H35" s="93" t="s">
        <v>481</v>
      </c>
      <c r="I35" s="93" t="s">
        <v>482</v>
      </c>
      <c r="J35" s="93">
        <v>1</v>
      </c>
      <c r="K35" s="93" t="s">
        <v>483</v>
      </c>
      <c r="L35" s="94" t="s">
        <v>553</v>
      </c>
      <c r="M35" s="96" t="s">
        <v>566</v>
      </c>
      <c r="N35" s="88"/>
      <c r="O35" s="88"/>
      <c r="P35" s="88"/>
      <c r="Q35" s="88"/>
      <c r="R35" s="88"/>
      <c r="S35" s="88"/>
      <c r="T35" s="88"/>
      <c r="U35" s="88"/>
      <c r="V35" s="88"/>
      <c r="W35" s="88"/>
    </row>
    <row r="36" spans="1:23" x14ac:dyDescent="0.25">
      <c r="A36" s="92" t="s">
        <v>567</v>
      </c>
      <c r="B36" s="93" t="s">
        <v>543</v>
      </c>
      <c r="C36" s="94" t="s">
        <v>568</v>
      </c>
      <c r="D36" s="83"/>
      <c r="E36" s="93"/>
      <c r="F36" s="93" t="s">
        <v>480</v>
      </c>
      <c r="G36" s="95"/>
      <c r="H36" s="93" t="s">
        <v>481</v>
      </c>
      <c r="I36" s="93" t="s">
        <v>482</v>
      </c>
      <c r="J36" s="93">
        <v>1</v>
      </c>
      <c r="K36" s="93" t="s">
        <v>483</v>
      </c>
      <c r="L36" s="94" t="s">
        <v>553</v>
      </c>
      <c r="M36" s="96" t="s">
        <v>569</v>
      </c>
      <c r="N36" s="88"/>
      <c r="O36" s="88"/>
      <c r="P36" s="88"/>
      <c r="Q36" s="88"/>
      <c r="R36" s="88"/>
      <c r="S36" s="88"/>
      <c r="T36" s="88"/>
      <c r="U36" s="88"/>
      <c r="V36" s="88"/>
      <c r="W36" s="88"/>
    </row>
    <row r="37" spans="1:23" x14ac:dyDescent="0.25">
      <c r="A37" s="92" t="s">
        <v>570</v>
      </c>
      <c r="B37" s="93" t="s">
        <v>543</v>
      </c>
      <c r="C37" s="94" t="s">
        <v>571</v>
      </c>
      <c r="D37" s="83"/>
      <c r="E37" s="93"/>
      <c r="F37" s="93" t="s">
        <v>480</v>
      </c>
      <c r="G37" s="95"/>
      <c r="H37" s="93" t="s">
        <v>481</v>
      </c>
      <c r="I37" s="93" t="s">
        <v>482</v>
      </c>
      <c r="J37" s="93">
        <v>1</v>
      </c>
      <c r="K37" s="93" t="s">
        <v>483</v>
      </c>
      <c r="L37" s="94" t="s">
        <v>553</v>
      </c>
      <c r="M37" s="96" t="s">
        <v>572</v>
      </c>
      <c r="N37" s="88"/>
      <c r="O37" s="88"/>
      <c r="P37" s="88"/>
      <c r="Q37" s="88"/>
      <c r="R37" s="88"/>
      <c r="S37" s="88"/>
      <c r="T37" s="88"/>
      <c r="U37" s="88"/>
      <c r="V37" s="88"/>
      <c r="W37" s="88"/>
    </row>
    <row r="38" spans="1:23" x14ac:dyDescent="0.25">
      <c r="A38" s="92" t="s">
        <v>573</v>
      </c>
      <c r="B38" s="93" t="s">
        <v>543</v>
      </c>
      <c r="C38" s="94" t="s">
        <v>574</v>
      </c>
      <c r="D38" s="83"/>
      <c r="E38" s="93"/>
      <c r="F38" s="93" t="s">
        <v>480</v>
      </c>
      <c r="G38" s="95"/>
      <c r="H38" s="93" t="s">
        <v>481</v>
      </c>
      <c r="I38" s="93" t="s">
        <v>482</v>
      </c>
      <c r="J38" s="93">
        <v>1</v>
      </c>
      <c r="K38" s="93" t="s">
        <v>483</v>
      </c>
      <c r="L38" s="94" t="s">
        <v>553</v>
      </c>
      <c r="M38" s="96" t="s">
        <v>575</v>
      </c>
      <c r="N38" s="88"/>
      <c r="O38" s="88"/>
      <c r="P38" s="88"/>
      <c r="Q38" s="88"/>
      <c r="R38" s="88"/>
      <c r="S38" s="88"/>
      <c r="T38" s="88"/>
      <c r="U38" s="88"/>
      <c r="V38" s="88"/>
      <c r="W38" s="88"/>
    </row>
    <row r="39" spans="1:23" x14ac:dyDescent="0.25">
      <c r="A39" s="97" t="s">
        <v>576</v>
      </c>
      <c r="B39" s="82" t="s">
        <v>543</v>
      </c>
      <c r="C39" s="83" t="s">
        <v>577</v>
      </c>
      <c r="D39" s="83"/>
      <c r="E39" s="84">
        <v>30</v>
      </c>
      <c r="F39" s="82" t="s">
        <v>480</v>
      </c>
      <c r="G39" s="85"/>
      <c r="H39" s="82" t="s">
        <v>481</v>
      </c>
      <c r="I39" s="82" t="s">
        <v>482</v>
      </c>
      <c r="J39" s="82">
        <v>1</v>
      </c>
      <c r="K39" s="82" t="s">
        <v>483</v>
      </c>
      <c r="L39" s="86"/>
      <c r="M39" s="87"/>
      <c r="N39" s="88"/>
      <c r="O39" s="88"/>
      <c r="P39" s="88"/>
      <c r="Q39" s="88"/>
      <c r="R39" s="88"/>
      <c r="S39" s="88"/>
      <c r="T39" s="88"/>
      <c r="U39" s="88"/>
      <c r="V39" s="88"/>
      <c r="W39" s="88"/>
    </row>
    <row r="40" spans="1:23" x14ac:dyDescent="0.25">
      <c r="A40" s="97" t="s">
        <v>578</v>
      </c>
      <c r="B40" s="82" t="s">
        <v>543</v>
      </c>
      <c r="C40" s="83" t="s">
        <v>579</v>
      </c>
      <c r="D40" s="83"/>
      <c r="E40" s="84">
        <v>31</v>
      </c>
      <c r="F40" s="82" t="s">
        <v>480</v>
      </c>
      <c r="G40" s="85"/>
      <c r="H40" s="82" t="s">
        <v>481</v>
      </c>
      <c r="I40" s="82" t="s">
        <v>482</v>
      </c>
      <c r="J40" s="82">
        <v>1</v>
      </c>
      <c r="K40" s="82" t="s">
        <v>483</v>
      </c>
      <c r="L40" s="86"/>
      <c r="M40" s="87"/>
      <c r="N40" s="88"/>
      <c r="O40" s="88"/>
      <c r="P40" s="88"/>
      <c r="Q40" s="88"/>
      <c r="R40" s="88"/>
      <c r="S40" s="88"/>
      <c r="T40" s="88"/>
      <c r="U40" s="88"/>
      <c r="V40" s="88"/>
      <c r="W40" s="88"/>
    </row>
    <row r="41" spans="1:23" x14ac:dyDescent="0.25">
      <c r="A41" s="90" t="s">
        <v>580</v>
      </c>
      <c r="B41" s="82" t="s">
        <v>543</v>
      </c>
      <c r="C41" s="83" t="s">
        <v>581</v>
      </c>
      <c r="D41" s="83"/>
      <c r="E41" s="84">
        <v>32</v>
      </c>
      <c r="F41" s="82" t="s">
        <v>480</v>
      </c>
      <c r="G41" s="85"/>
      <c r="H41" s="82" t="s">
        <v>481</v>
      </c>
      <c r="I41" s="82" t="s">
        <v>482</v>
      </c>
      <c r="J41" s="82">
        <v>1</v>
      </c>
      <c r="K41" s="82" t="s">
        <v>483</v>
      </c>
      <c r="L41" s="83" t="s">
        <v>549</v>
      </c>
      <c r="M41" s="91" t="s">
        <v>582</v>
      </c>
      <c r="N41" s="88"/>
      <c r="O41" s="88"/>
      <c r="P41" s="88"/>
      <c r="Q41" s="88"/>
      <c r="R41" s="88"/>
      <c r="S41" s="88"/>
      <c r="T41" s="88"/>
      <c r="U41" s="88"/>
      <c r="V41" s="88"/>
      <c r="W41" s="88"/>
    </row>
    <row r="42" spans="1:23" x14ac:dyDescent="0.25">
      <c r="A42" s="97" t="s">
        <v>583</v>
      </c>
      <c r="B42" s="82" t="s">
        <v>543</v>
      </c>
      <c r="C42" s="83" t="s">
        <v>584</v>
      </c>
      <c r="D42" s="83"/>
      <c r="E42" s="84">
        <v>33</v>
      </c>
      <c r="F42" s="82" t="s">
        <v>480</v>
      </c>
      <c r="G42" s="85"/>
      <c r="H42" s="82" t="s">
        <v>481</v>
      </c>
      <c r="I42" s="82" t="s">
        <v>482</v>
      </c>
      <c r="J42" s="82">
        <v>1</v>
      </c>
      <c r="K42" s="82" t="s">
        <v>483</v>
      </c>
      <c r="L42" s="86"/>
      <c r="M42" s="87"/>
      <c r="N42" s="88"/>
      <c r="O42" s="88"/>
      <c r="P42" s="88"/>
      <c r="Q42" s="88"/>
      <c r="R42" s="88"/>
      <c r="S42" s="88"/>
      <c r="T42" s="88"/>
      <c r="U42" s="88"/>
      <c r="V42" s="88"/>
      <c r="W42" s="88"/>
    </row>
    <row r="43" spans="1:23" x14ac:dyDescent="0.25">
      <c r="A43" s="97" t="s">
        <v>585</v>
      </c>
      <c r="B43" s="82" t="s">
        <v>543</v>
      </c>
      <c r="C43" s="83" t="s">
        <v>586</v>
      </c>
      <c r="D43" s="83"/>
      <c r="E43" s="84">
        <v>34</v>
      </c>
      <c r="F43" s="82" t="s">
        <v>480</v>
      </c>
      <c r="G43" s="85"/>
      <c r="H43" s="82" t="s">
        <v>481</v>
      </c>
      <c r="I43" s="82" t="s">
        <v>482</v>
      </c>
      <c r="J43" s="82">
        <v>1</v>
      </c>
      <c r="K43" s="82" t="s">
        <v>483</v>
      </c>
      <c r="L43" s="86"/>
      <c r="M43" s="87"/>
      <c r="N43" s="88"/>
      <c r="O43" s="88"/>
      <c r="P43" s="88"/>
      <c r="Q43" s="88"/>
      <c r="R43" s="88"/>
      <c r="S43" s="88"/>
      <c r="T43" s="88"/>
      <c r="U43" s="88"/>
      <c r="V43" s="88"/>
      <c r="W43" s="88"/>
    </row>
    <row r="44" spans="1:23" x14ac:dyDescent="0.25">
      <c r="A44" s="90" t="s">
        <v>587</v>
      </c>
      <c r="B44" s="82" t="s">
        <v>543</v>
      </c>
      <c r="C44" s="83" t="s">
        <v>588</v>
      </c>
      <c r="D44" s="83"/>
      <c r="E44" s="84">
        <v>35</v>
      </c>
      <c r="F44" s="82" t="s">
        <v>480</v>
      </c>
      <c r="G44" s="85"/>
      <c r="H44" s="82" t="s">
        <v>481</v>
      </c>
      <c r="I44" s="82" t="s">
        <v>482</v>
      </c>
      <c r="J44" s="82">
        <v>1</v>
      </c>
      <c r="K44" s="82" t="s">
        <v>483</v>
      </c>
      <c r="L44" s="83" t="s">
        <v>549</v>
      </c>
      <c r="M44" s="91" t="s">
        <v>589</v>
      </c>
      <c r="N44" s="88"/>
      <c r="O44" s="88"/>
      <c r="P44" s="88"/>
      <c r="Q44" s="88"/>
      <c r="R44" s="88"/>
      <c r="S44" s="88"/>
      <c r="T44" s="88"/>
      <c r="U44" s="88"/>
      <c r="V44" s="88"/>
      <c r="W44" s="88"/>
    </row>
    <row r="45" spans="1:23" x14ac:dyDescent="0.25">
      <c r="A45" s="97" t="s">
        <v>590</v>
      </c>
      <c r="B45" s="82" t="s">
        <v>543</v>
      </c>
      <c r="C45" s="83" t="s">
        <v>591</v>
      </c>
      <c r="D45" s="83"/>
      <c r="E45" s="84">
        <v>36</v>
      </c>
      <c r="F45" s="82" t="s">
        <v>480</v>
      </c>
      <c r="G45" s="85"/>
      <c r="H45" s="82" t="s">
        <v>481</v>
      </c>
      <c r="I45" s="82" t="s">
        <v>482</v>
      </c>
      <c r="J45" s="82">
        <v>1</v>
      </c>
      <c r="K45" s="82" t="s">
        <v>483</v>
      </c>
      <c r="L45" s="86"/>
      <c r="M45" s="87"/>
      <c r="N45" s="88"/>
      <c r="O45" s="88"/>
      <c r="P45" s="88"/>
      <c r="Q45" s="88"/>
      <c r="R45" s="88"/>
      <c r="S45" s="88"/>
      <c r="T45" s="88"/>
      <c r="U45" s="88"/>
      <c r="V45" s="88"/>
      <c r="W45" s="88"/>
    </row>
    <row r="46" spans="1:23" x14ac:dyDescent="0.25">
      <c r="A46" s="97" t="s">
        <v>592</v>
      </c>
      <c r="B46" s="82" t="s">
        <v>543</v>
      </c>
      <c r="C46" s="83" t="s">
        <v>593</v>
      </c>
      <c r="D46" s="83"/>
      <c r="E46" s="84">
        <v>37</v>
      </c>
      <c r="F46" s="82" t="s">
        <v>480</v>
      </c>
      <c r="G46" s="85"/>
      <c r="H46" s="82" t="s">
        <v>481</v>
      </c>
      <c r="I46" s="82" t="s">
        <v>482</v>
      </c>
      <c r="J46" s="82">
        <v>1</v>
      </c>
      <c r="K46" s="82" t="s">
        <v>483</v>
      </c>
      <c r="L46" s="86"/>
      <c r="M46" s="87"/>
      <c r="N46" s="88"/>
      <c r="O46" s="88"/>
      <c r="P46" s="88"/>
      <c r="Q46" s="88"/>
      <c r="R46" s="88"/>
      <c r="S46" s="88"/>
      <c r="T46" s="88"/>
      <c r="U46" s="88"/>
      <c r="V46" s="88"/>
      <c r="W46" s="88"/>
    </row>
    <row r="47" spans="1:23" x14ac:dyDescent="0.25">
      <c r="A47" s="81" t="s">
        <v>594</v>
      </c>
      <c r="B47" s="82" t="s">
        <v>504</v>
      </c>
      <c r="C47" s="83" t="s">
        <v>595</v>
      </c>
      <c r="D47" s="83"/>
      <c r="E47" s="84">
        <v>39</v>
      </c>
      <c r="F47" s="82" t="s">
        <v>480</v>
      </c>
      <c r="G47" s="85"/>
      <c r="H47" s="82" t="s">
        <v>481</v>
      </c>
      <c r="I47" s="82" t="s">
        <v>482</v>
      </c>
      <c r="J47" s="82">
        <v>1</v>
      </c>
      <c r="K47" s="82" t="s">
        <v>483</v>
      </c>
      <c r="L47" s="86"/>
      <c r="M47" s="87"/>
      <c r="N47" s="88"/>
      <c r="O47" s="88"/>
      <c r="P47" s="88"/>
      <c r="Q47" s="88"/>
      <c r="R47" s="88"/>
      <c r="S47" s="88"/>
      <c r="T47" s="88"/>
      <c r="U47" s="88"/>
      <c r="V47" s="88"/>
      <c r="W47" s="88"/>
    </row>
    <row r="48" spans="1:23" x14ac:dyDescent="0.25">
      <c r="A48" s="81" t="s">
        <v>596</v>
      </c>
      <c r="B48" s="82" t="s">
        <v>597</v>
      </c>
      <c r="C48" s="83" t="s">
        <v>598</v>
      </c>
      <c r="D48" s="83"/>
      <c r="E48" s="84">
        <v>40</v>
      </c>
      <c r="F48" s="82" t="s">
        <v>480</v>
      </c>
      <c r="G48" s="85"/>
      <c r="H48" s="82" t="s">
        <v>481</v>
      </c>
      <c r="I48" s="82" t="s">
        <v>482</v>
      </c>
      <c r="J48" s="82">
        <v>1</v>
      </c>
      <c r="K48" s="82" t="s">
        <v>483</v>
      </c>
      <c r="L48" s="83" t="s">
        <v>599</v>
      </c>
      <c r="M48" s="89" t="s">
        <v>600</v>
      </c>
      <c r="N48" s="88"/>
      <c r="O48" s="88"/>
      <c r="P48" s="88"/>
      <c r="Q48" s="88"/>
      <c r="R48" s="88"/>
      <c r="S48" s="88"/>
      <c r="T48" s="88"/>
      <c r="U48" s="88"/>
      <c r="V48" s="88"/>
      <c r="W48" s="88"/>
    </row>
    <row r="49" spans="1:23" x14ac:dyDescent="0.25">
      <c r="A49" s="81" t="s">
        <v>601</v>
      </c>
      <c r="B49" s="82" t="s">
        <v>504</v>
      </c>
      <c r="C49" s="83" t="s">
        <v>602</v>
      </c>
      <c r="D49" s="83"/>
      <c r="E49" s="84">
        <v>41</v>
      </c>
      <c r="F49" s="82" t="s">
        <v>480</v>
      </c>
      <c r="G49" s="85"/>
      <c r="H49" s="82" t="s">
        <v>481</v>
      </c>
      <c r="I49" s="82" t="s">
        <v>482</v>
      </c>
      <c r="J49" s="82">
        <v>1</v>
      </c>
      <c r="K49" s="82" t="s">
        <v>483</v>
      </c>
      <c r="L49" s="86"/>
      <c r="M49" s="87"/>
      <c r="N49" s="88"/>
      <c r="O49" s="88"/>
      <c r="P49" s="88"/>
      <c r="Q49" s="88"/>
      <c r="R49" s="88"/>
      <c r="S49" s="88"/>
      <c r="T49" s="88"/>
      <c r="U49" s="88"/>
      <c r="V49" s="88"/>
      <c r="W49" s="88"/>
    </row>
    <row r="50" spans="1:23" x14ac:dyDescent="0.25">
      <c r="A50" s="81" t="s">
        <v>603</v>
      </c>
      <c r="B50" s="82" t="s">
        <v>597</v>
      </c>
      <c r="C50" s="83" t="s">
        <v>604</v>
      </c>
      <c r="D50" s="83"/>
      <c r="E50" s="84">
        <v>42</v>
      </c>
      <c r="F50" s="82" t="s">
        <v>480</v>
      </c>
      <c r="G50" s="85"/>
      <c r="H50" s="82" t="s">
        <v>481</v>
      </c>
      <c r="I50" s="82" t="s">
        <v>482</v>
      </c>
      <c r="J50" s="82">
        <v>1</v>
      </c>
      <c r="K50" s="82" t="s">
        <v>483</v>
      </c>
      <c r="L50" s="83" t="s">
        <v>599</v>
      </c>
      <c r="M50" s="89" t="s">
        <v>605</v>
      </c>
      <c r="N50" s="88"/>
      <c r="O50" s="88"/>
      <c r="P50" s="88"/>
      <c r="Q50" s="88"/>
      <c r="R50" s="88"/>
      <c r="S50" s="88"/>
      <c r="T50" s="88"/>
      <c r="U50" s="88"/>
      <c r="V50" s="88"/>
      <c r="W50" s="88"/>
    </row>
    <row r="51" spans="1:23" x14ac:dyDescent="0.25">
      <c r="A51" s="81" t="s">
        <v>606</v>
      </c>
      <c r="B51" s="82" t="s">
        <v>504</v>
      </c>
      <c r="C51" s="83" t="s">
        <v>607</v>
      </c>
      <c r="D51" s="83"/>
      <c r="E51" s="84">
        <v>43</v>
      </c>
      <c r="F51" s="82" t="s">
        <v>480</v>
      </c>
      <c r="G51" s="85"/>
      <c r="H51" s="82" t="s">
        <v>481</v>
      </c>
      <c r="I51" s="82" t="s">
        <v>482</v>
      </c>
      <c r="J51" s="82">
        <v>1</v>
      </c>
      <c r="K51" s="82" t="s">
        <v>483</v>
      </c>
      <c r="L51" s="86"/>
      <c r="M51" s="87"/>
      <c r="N51" s="88"/>
      <c r="O51" s="88"/>
      <c r="P51" s="88"/>
      <c r="Q51" s="88"/>
      <c r="R51" s="88"/>
      <c r="S51" s="88"/>
      <c r="T51" s="88"/>
      <c r="U51" s="88"/>
      <c r="V51" s="88"/>
      <c r="W51" s="88"/>
    </row>
    <row r="52" spans="1:23" x14ac:dyDescent="0.25">
      <c r="A52" s="81" t="s">
        <v>608</v>
      </c>
      <c r="B52" s="82" t="s">
        <v>597</v>
      </c>
      <c r="C52" s="83" t="s">
        <v>609</v>
      </c>
      <c r="D52" s="83"/>
      <c r="E52" s="84">
        <v>44</v>
      </c>
      <c r="F52" s="82" t="s">
        <v>480</v>
      </c>
      <c r="G52" s="85"/>
      <c r="H52" s="82" t="s">
        <v>481</v>
      </c>
      <c r="I52" s="82" t="s">
        <v>482</v>
      </c>
      <c r="J52" s="82">
        <v>1</v>
      </c>
      <c r="K52" s="82" t="s">
        <v>483</v>
      </c>
      <c r="L52" s="83" t="s">
        <v>599</v>
      </c>
      <c r="M52" s="89" t="s">
        <v>610</v>
      </c>
      <c r="N52" s="88"/>
      <c r="O52" s="88"/>
      <c r="P52" s="88"/>
      <c r="Q52" s="88"/>
      <c r="R52" s="88"/>
      <c r="S52" s="88"/>
      <c r="T52" s="88"/>
      <c r="U52" s="88"/>
      <c r="V52" s="88"/>
      <c r="W52" s="88"/>
    </row>
    <row r="53" spans="1:23" x14ac:dyDescent="0.25">
      <c r="A53" s="81" t="s">
        <v>611</v>
      </c>
      <c r="B53" s="82" t="s">
        <v>504</v>
      </c>
      <c r="C53" s="83" t="s">
        <v>612</v>
      </c>
      <c r="D53" s="83"/>
      <c r="E53" s="84">
        <v>45</v>
      </c>
      <c r="F53" s="82" t="s">
        <v>480</v>
      </c>
      <c r="G53" s="85"/>
      <c r="H53" s="82" t="s">
        <v>481</v>
      </c>
      <c r="I53" s="82" t="s">
        <v>482</v>
      </c>
      <c r="J53" s="82">
        <v>1</v>
      </c>
      <c r="K53" s="82" t="s">
        <v>483</v>
      </c>
      <c r="L53" s="86"/>
      <c r="M53" s="87"/>
      <c r="N53" s="88"/>
      <c r="O53" s="88"/>
      <c r="P53" s="88"/>
      <c r="Q53" s="88"/>
      <c r="R53" s="88"/>
      <c r="S53" s="88"/>
      <c r="T53" s="88"/>
      <c r="U53" s="88"/>
      <c r="V53" s="88"/>
      <c r="W53" s="88"/>
    </row>
    <row r="54" spans="1:23" x14ac:dyDescent="0.25">
      <c r="A54" s="81" t="s">
        <v>613</v>
      </c>
      <c r="B54" s="82" t="s">
        <v>597</v>
      </c>
      <c r="C54" s="83" t="s">
        <v>614</v>
      </c>
      <c r="D54" s="83"/>
      <c r="E54" s="84">
        <v>46</v>
      </c>
      <c r="F54" s="82" t="s">
        <v>480</v>
      </c>
      <c r="G54" s="85"/>
      <c r="H54" s="82" t="s">
        <v>481</v>
      </c>
      <c r="I54" s="82" t="s">
        <v>482</v>
      </c>
      <c r="J54" s="82">
        <v>1</v>
      </c>
      <c r="K54" s="82" t="s">
        <v>483</v>
      </c>
      <c r="L54" s="83" t="s">
        <v>599</v>
      </c>
      <c r="M54" s="89" t="s">
        <v>615</v>
      </c>
      <c r="N54" s="88"/>
      <c r="O54" s="88"/>
      <c r="P54" s="88"/>
      <c r="Q54" s="88"/>
      <c r="R54" s="88"/>
      <c r="S54" s="88"/>
      <c r="T54" s="88"/>
      <c r="U54" s="88"/>
      <c r="V54" s="88"/>
      <c r="W54" s="88"/>
    </row>
    <row r="55" spans="1:23" x14ac:dyDescent="0.25">
      <c r="A55" s="81" t="s">
        <v>616</v>
      </c>
      <c r="B55" s="82" t="s">
        <v>504</v>
      </c>
      <c r="C55" s="83" t="s">
        <v>617</v>
      </c>
      <c r="D55" s="83"/>
      <c r="E55" s="84">
        <v>47</v>
      </c>
      <c r="F55" s="82" t="s">
        <v>480</v>
      </c>
      <c r="G55" s="85"/>
      <c r="H55" s="82" t="s">
        <v>481</v>
      </c>
      <c r="I55" s="82" t="s">
        <v>482</v>
      </c>
      <c r="J55" s="82">
        <v>1</v>
      </c>
      <c r="K55" s="82" t="s">
        <v>483</v>
      </c>
      <c r="L55" s="86"/>
      <c r="M55" s="87"/>
      <c r="N55" s="88"/>
      <c r="O55" s="88"/>
      <c r="P55" s="88"/>
      <c r="Q55" s="88"/>
      <c r="R55" s="88"/>
      <c r="S55" s="88"/>
      <c r="T55" s="88"/>
      <c r="U55" s="88"/>
      <c r="V55" s="88"/>
      <c r="W55" s="88"/>
    </row>
    <row r="56" spans="1:23" x14ac:dyDescent="0.25">
      <c r="A56" s="81" t="s">
        <v>618</v>
      </c>
      <c r="B56" s="82" t="s">
        <v>597</v>
      </c>
      <c r="C56" s="83" t="s">
        <v>619</v>
      </c>
      <c r="D56" s="83"/>
      <c r="E56" s="84">
        <v>48</v>
      </c>
      <c r="F56" s="82" t="s">
        <v>480</v>
      </c>
      <c r="G56" s="85"/>
      <c r="H56" s="82" t="s">
        <v>481</v>
      </c>
      <c r="I56" s="82" t="s">
        <v>482</v>
      </c>
      <c r="J56" s="82">
        <v>1</v>
      </c>
      <c r="K56" s="82" t="s">
        <v>483</v>
      </c>
      <c r="L56" s="83" t="s">
        <v>599</v>
      </c>
      <c r="M56" s="89" t="s">
        <v>620</v>
      </c>
      <c r="N56" s="88"/>
      <c r="O56" s="88"/>
      <c r="P56" s="88"/>
      <c r="Q56" s="88"/>
      <c r="R56" s="88"/>
      <c r="S56" s="88"/>
      <c r="T56" s="88"/>
      <c r="U56" s="88"/>
      <c r="V56" s="88"/>
      <c r="W56" s="88"/>
    </row>
    <row r="57" spans="1:23" x14ac:dyDescent="0.25">
      <c r="A57" s="81" t="s">
        <v>621</v>
      </c>
      <c r="B57" s="82" t="s">
        <v>504</v>
      </c>
      <c r="C57" s="83" t="s">
        <v>622</v>
      </c>
      <c r="D57" s="83"/>
      <c r="E57" s="84">
        <v>49</v>
      </c>
      <c r="F57" s="82" t="s">
        <v>480</v>
      </c>
      <c r="G57" s="85"/>
      <c r="H57" s="82" t="s">
        <v>481</v>
      </c>
      <c r="I57" s="82" t="s">
        <v>482</v>
      </c>
      <c r="J57" s="82">
        <v>1</v>
      </c>
      <c r="K57" s="82" t="s">
        <v>483</v>
      </c>
      <c r="L57" s="86"/>
      <c r="M57" s="87"/>
      <c r="N57" s="88"/>
      <c r="O57" s="88"/>
      <c r="P57" s="88"/>
      <c r="Q57" s="88"/>
      <c r="R57" s="88"/>
      <c r="S57" s="88"/>
      <c r="T57" s="88"/>
      <c r="U57" s="88"/>
      <c r="V57" s="88"/>
      <c r="W57" s="88"/>
    </row>
    <row r="58" spans="1:23" x14ac:dyDescent="0.25">
      <c r="A58" s="81" t="s">
        <v>623</v>
      </c>
      <c r="B58" s="82" t="s">
        <v>597</v>
      </c>
      <c r="C58" s="83" t="s">
        <v>624</v>
      </c>
      <c r="D58" s="83"/>
      <c r="E58" s="84">
        <v>50</v>
      </c>
      <c r="F58" s="82" t="s">
        <v>480</v>
      </c>
      <c r="G58" s="85"/>
      <c r="H58" s="82" t="s">
        <v>481</v>
      </c>
      <c r="I58" s="82" t="s">
        <v>482</v>
      </c>
      <c r="J58" s="82">
        <v>1</v>
      </c>
      <c r="K58" s="82" t="s">
        <v>483</v>
      </c>
      <c r="L58" s="83" t="s">
        <v>599</v>
      </c>
      <c r="M58" s="89" t="s">
        <v>625</v>
      </c>
      <c r="N58" s="88"/>
      <c r="O58" s="88"/>
      <c r="P58" s="88"/>
      <c r="Q58" s="88"/>
      <c r="R58" s="88"/>
      <c r="S58" s="88"/>
      <c r="T58" s="88"/>
      <c r="U58" s="88"/>
      <c r="V58" s="88"/>
      <c r="W58" s="88"/>
    </row>
    <row r="59" spans="1:23" x14ac:dyDescent="0.25">
      <c r="A59" s="81" t="s">
        <v>626</v>
      </c>
      <c r="B59" s="82" t="s">
        <v>504</v>
      </c>
      <c r="C59" s="83" t="s">
        <v>627</v>
      </c>
      <c r="D59" s="83"/>
      <c r="E59" s="84">
        <v>51</v>
      </c>
      <c r="F59" s="82" t="s">
        <v>480</v>
      </c>
      <c r="G59" s="85"/>
      <c r="H59" s="82" t="s">
        <v>481</v>
      </c>
      <c r="I59" s="82" t="s">
        <v>482</v>
      </c>
      <c r="J59" s="82">
        <v>1</v>
      </c>
      <c r="K59" s="82" t="s">
        <v>483</v>
      </c>
      <c r="L59" s="86"/>
      <c r="M59" s="87"/>
      <c r="N59" s="88"/>
      <c r="O59" s="88"/>
      <c r="P59" s="88"/>
      <c r="Q59" s="88"/>
      <c r="R59" s="88"/>
      <c r="S59" s="88"/>
      <c r="T59" s="88"/>
      <c r="U59" s="88"/>
      <c r="V59" s="88"/>
      <c r="W59" s="88"/>
    </row>
    <row r="60" spans="1:23" x14ac:dyDescent="0.25">
      <c r="A60" s="81" t="s">
        <v>628</v>
      </c>
      <c r="B60" s="82" t="s">
        <v>597</v>
      </c>
      <c r="C60" s="83" t="s">
        <v>629</v>
      </c>
      <c r="D60" s="83"/>
      <c r="E60" s="84">
        <v>52</v>
      </c>
      <c r="F60" s="82" t="s">
        <v>480</v>
      </c>
      <c r="G60" s="85"/>
      <c r="H60" s="82" t="s">
        <v>481</v>
      </c>
      <c r="I60" s="82" t="s">
        <v>482</v>
      </c>
      <c r="J60" s="82">
        <v>1</v>
      </c>
      <c r="K60" s="82" t="s">
        <v>483</v>
      </c>
      <c r="L60" s="83" t="s">
        <v>599</v>
      </c>
      <c r="M60" s="89" t="s">
        <v>630</v>
      </c>
      <c r="N60" s="88"/>
      <c r="O60" s="88"/>
      <c r="P60" s="88"/>
      <c r="Q60" s="88"/>
      <c r="R60" s="88"/>
      <c r="S60" s="88"/>
      <c r="T60" s="88"/>
      <c r="U60" s="88"/>
      <c r="V60" s="88"/>
      <c r="W60" s="88"/>
    </row>
    <row r="61" spans="1:23" x14ac:dyDescent="0.25">
      <c r="A61" s="81" t="s">
        <v>631</v>
      </c>
      <c r="B61" s="82" t="s">
        <v>504</v>
      </c>
      <c r="C61" s="83" t="s">
        <v>632</v>
      </c>
      <c r="D61" s="83"/>
      <c r="E61" s="84">
        <v>53</v>
      </c>
      <c r="F61" s="82" t="s">
        <v>480</v>
      </c>
      <c r="G61" s="85"/>
      <c r="H61" s="82" t="s">
        <v>481</v>
      </c>
      <c r="I61" s="82" t="s">
        <v>482</v>
      </c>
      <c r="J61" s="82">
        <v>1</v>
      </c>
      <c r="K61" s="82" t="s">
        <v>483</v>
      </c>
      <c r="L61" s="86"/>
      <c r="M61" s="87"/>
      <c r="N61" s="88"/>
      <c r="O61" s="88"/>
      <c r="P61" s="88"/>
      <c r="Q61" s="88"/>
      <c r="R61" s="88"/>
      <c r="S61" s="88"/>
      <c r="T61" s="88"/>
      <c r="U61" s="88"/>
      <c r="V61" s="88"/>
      <c r="W61" s="88"/>
    </row>
    <row r="62" spans="1:23" x14ac:dyDescent="0.25">
      <c r="A62" s="81" t="s">
        <v>633</v>
      </c>
      <c r="B62" s="82" t="s">
        <v>597</v>
      </c>
      <c r="C62" s="83" t="s">
        <v>634</v>
      </c>
      <c r="D62" s="83"/>
      <c r="E62" s="84">
        <v>54</v>
      </c>
      <c r="F62" s="82" t="s">
        <v>480</v>
      </c>
      <c r="G62" s="85"/>
      <c r="H62" s="82" t="s">
        <v>481</v>
      </c>
      <c r="I62" s="82" t="s">
        <v>482</v>
      </c>
      <c r="J62" s="82">
        <v>1</v>
      </c>
      <c r="K62" s="82" t="s">
        <v>483</v>
      </c>
      <c r="L62" s="83" t="s">
        <v>599</v>
      </c>
      <c r="M62" s="89" t="s">
        <v>635</v>
      </c>
      <c r="N62" s="88"/>
      <c r="O62" s="88"/>
      <c r="P62" s="88"/>
      <c r="Q62" s="88"/>
      <c r="R62" s="88"/>
      <c r="S62" s="88"/>
      <c r="T62" s="88"/>
      <c r="U62" s="88"/>
      <c r="V62" s="88"/>
      <c r="W62" s="88"/>
    </row>
    <row r="63" spans="1:23" x14ac:dyDescent="0.25">
      <c r="A63" s="81" t="s">
        <v>636</v>
      </c>
      <c r="B63" s="82" t="s">
        <v>504</v>
      </c>
      <c r="C63" s="83" t="s">
        <v>637</v>
      </c>
      <c r="D63" s="83"/>
      <c r="E63" s="84">
        <v>55</v>
      </c>
      <c r="F63" s="82" t="s">
        <v>480</v>
      </c>
      <c r="G63" s="85"/>
      <c r="H63" s="82" t="s">
        <v>481</v>
      </c>
      <c r="I63" s="82" t="s">
        <v>482</v>
      </c>
      <c r="J63" s="82">
        <v>1</v>
      </c>
      <c r="K63" s="82" t="s">
        <v>483</v>
      </c>
      <c r="L63" s="86"/>
      <c r="M63" s="87"/>
      <c r="N63" s="88"/>
      <c r="O63" s="88"/>
      <c r="P63" s="88"/>
      <c r="Q63" s="88"/>
      <c r="R63" s="88"/>
      <c r="S63" s="88"/>
      <c r="T63" s="88"/>
      <c r="U63" s="88"/>
      <c r="V63" s="88"/>
      <c r="W63" s="88"/>
    </row>
    <row r="64" spans="1:23" x14ac:dyDescent="0.25">
      <c r="A64" s="81" t="s">
        <v>638</v>
      </c>
      <c r="B64" s="82" t="s">
        <v>597</v>
      </c>
      <c r="C64" s="83" t="s">
        <v>639</v>
      </c>
      <c r="D64" s="83"/>
      <c r="E64" s="84">
        <v>56</v>
      </c>
      <c r="F64" s="82" t="s">
        <v>480</v>
      </c>
      <c r="G64" s="85"/>
      <c r="H64" s="82" t="s">
        <v>481</v>
      </c>
      <c r="I64" s="82" t="s">
        <v>482</v>
      </c>
      <c r="J64" s="82">
        <v>1</v>
      </c>
      <c r="K64" s="82" t="s">
        <v>483</v>
      </c>
      <c r="L64" s="83" t="s">
        <v>599</v>
      </c>
      <c r="M64" s="89" t="s">
        <v>640</v>
      </c>
      <c r="N64" s="88"/>
      <c r="O64" s="88"/>
      <c r="P64" s="88"/>
      <c r="Q64" s="88"/>
      <c r="R64" s="88"/>
      <c r="S64" s="88"/>
      <c r="T64" s="88"/>
      <c r="U64" s="88"/>
      <c r="V64" s="88"/>
      <c r="W64" s="88"/>
    </row>
    <row r="65" spans="1:23" x14ac:dyDescent="0.25">
      <c r="A65" s="81" t="s">
        <v>641</v>
      </c>
      <c r="B65" s="82" t="s">
        <v>504</v>
      </c>
      <c r="C65" s="83" t="s">
        <v>642</v>
      </c>
      <c r="D65" s="83"/>
      <c r="E65" s="84">
        <v>57</v>
      </c>
      <c r="F65" s="82" t="s">
        <v>480</v>
      </c>
      <c r="G65" s="85"/>
      <c r="H65" s="82" t="s">
        <v>481</v>
      </c>
      <c r="I65" s="82" t="s">
        <v>482</v>
      </c>
      <c r="J65" s="82">
        <v>1</v>
      </c>
      <c r="K65" s="82" t="s">
        <v>483</v>
      </c>
      <c r="L65" s="83" t="s">
        <v>540</v>
      </c>
      <c r="M65" s="89" t="s">
        <v>643</v>
      </c>
      <c r="N65" s="88"/>
      <c r="O65" s="88"/>
      <c r="P65" s="88"/>
      <c r="Q65" s="88"/>
      <c r="R65" s="88"/>
      <c r="S65" s="88"/>
      <c r="T65" s="88"/>
      <c r="U65" s="88"/>
      <c r="V65" s="88"/>
      <c r="W65" s="88"/>
    </row>
    <row r="66" spans="1:23" x14ac:dyDescent="0.25">
      <c r="A66" s="81" t="s">
        <v>644</v>
      </c>
      <c r="B66" s="82" t="s">
        <v>597</v>
      </c>
      <c r="C66" s="83" t="s">
        <v>645</v>
      </c>
      <c r="D66" s="83"/>
      <c r="E66" s="84">
        <v>58</v>
      </c>
      <c r="F66" s="82" t="s">
        <v>480</v>
      </c>
      <c r="G66" s="85"/>
      <c r="H66" s="82" t="s">
        <v>481</v>
      </c>
      <c r="I66" s="82" t="s">
        <v>482</v>
      </c>
      <c r="J66" s="82">
        <v>1</v>
      </c>
      <c r="K66" s="82" t="s">
        <v>483</v>
      </c>
      <c r="L66" s="83" t="s">
        <v>599</v>
      </c>
      <c r="M66" s="89" t="s">
        <v>646</v>
      </c>
      <c r="N66" s="88"/>
      <c r="O66" s="88"/>
      <c r="P66" s="88"/>
      <c r="Q66" s="88"/>
      <c r="R66" s="88"/>
      <c r="S66" s="88"/>
      <c r="T66" s="88"/>
      <c r="U66" s="88"/>
      <c r="V66" s="88"/>
      <c r="W66" s="88"/>
    </row>
    <row r="67" spans="1:23" x14ac:dyDescent="0.25">
      <c r="A67" s="81" t="s">
        <v>647</v>
      </c>
      <c r="B67" s="82" t="s">
        <v>504</v>
      </c>
      <c r="C67" s="83" t="s">
        <v>648</v>
      </c>
      <c r="D67" s="83"/>
      <c r="E67" s="84">
        <v>59</v>
      </c>
      <c r="F67" s="82" t="s">
        <v>480</v>
      </c>
      <c r="G67" s="85"/>
      <c r="H67" s="82" t="s">
        <v>481</v>
      </c>
      <c r="I67" s="82" t="s">
        <v>482</v>
      </c>
      <c r="J67" s="82">
        <v>1</v>
      </c>
      <c r="K67" s="82" t="s">
        <v>483</v>
      </c>
      <c r="L67" s="86"/>
      <c r="M67" s="87"/>
      <c r="N67" s="88"/>
      <c r="O67" s="88"/>
      <c r="P67" s="88"/>
      <c r="Q67" s="88"/>
      <c r="R67" s="88"/>
      <c r="S67" s="88"/>
      <c r="T67" s="88"/>
      <c r="U67" s="88"/>
      <c r="V67" s="88"/>
      <c r="W67" s="88"/>
    </row>
    <row r="68" spans="1:23" x14ac:dyDescent="0.25">
      <c r="A68" s="81" t="s">
        <v>649</v>
      </c>
      <c r="B68" s="82" t="s">
        <v>597</v>
      </c>
      <c r="C68" s="83" t="s">
        <v>650</v>
      </c>
      <c r="D68" s="83"/>
      <c r="E68" s="84">
        <v>60</v>
      </c>
      <c r="F68" s="82" t="s">
        <v>480</v>
      </c>
      <c r="G68" s="85"/>
      <c r="H68" s="82" t="s">
        <v>481</v>
      </c>
      <c r="I68" s="82" t="s">
        <v>482</v>
      </c>
      <c r="J68" s="82">
        <v>1</v>
      </c>
      <c r="K68" s="82" t="s">
        <v>483</v>
      </c>
      <c r="L68" s="83" t="s">
        <v>599</v>
      </c>
      <c r="M68" s="89" t="s">
        <v>651</v>
      </c>
      <c r="N68" s="88"/>
      <c r="O68" s="88"/>
      <c r="P68" s="88"/>
      <c r="Q68" s="88"/>
      <c r="R68" s="88"/>
      <c r="S68" s="88"/>
      <c r="T68" s="88"/>
      <c r="U68" s="88"/>
      <c r="V68" s="88"/>
      <c r="W68" s="88"/>
    </row>
    <row r="69" spans="1:23" x14ac:dyDescent="0.25">
      <c r="A69" s="81" t="s">
        <v>652</v>
      </c>
      <c r="B69" s="82" t="s">
        <v>504</v>
      </c>
      <c r="C69" s="83" t="s">
        <v>653</v>
      </c>
      <c r="D69" s="83"/>
      <c r="E69" s="84">
        <v>61</v>
      </c>
      <c r="F69" s="82" t="s">
        <v>480</v>
      </c>
      <c r="G69" s="85"/>
      <c r="H69" s="82" t="s">
        <v>481</v>
      </c>
      <c r="I69" s="82" t="s">
        <v>482</v>
      </c>
      <c r="J69" s="82">
        <v>1</v>
      </c>
      <c r="K69" s="82" t="s">
        <v>483</v>
      </c>
      <c r="L69" s="86"/>
      <c r="M69" s="87"/>
      <c r="N69" s="88"/>
      <c r="O69" s="88"/>
      <c r="P69" s="88"/>
      <c r="Q69" s="88"/>
      <c r="R69" s="88"/>
      <c r="S69" s="88"/>
      <c r="T69" s="88"/>
      <c r="U69" s="88"/>
      <c r="V69" s="88"/>
      <c r="W69" s="88"/>
    </row>
    <row r="70" spans="1:23" x14ac:dyDescent="0.25">
      <c r="A70" s="81" t="s">
        <v>654</v>
      </c>
      <c r="B70" s="82" t="s">
        <v>597</v>
      </c>
      <c r="C70" s="83" t="s">
        <v>655</v>
      </c>
      <c r="D70" s="83"/>
      <c r="E70" s="84">
        <v>62</v>
      </c>
      <c r="F70" s="82" t="s">
        <v>480</v>
      </c>
      <c r="G70" s="85"/>
      <c r="H70" s="82" t="s">
        <v>481</v>
      </c>
      <c r="I70" s="82" t="s">
        <v>482</v>
      </c>
      <c r="J70" s="82">
        <v>1</v>
      </c>
      <c r="K70" s="82" t="s">
        <v>483</v>
      </c>
      <c r="L70" s="83" t="s">
        <v>599</v>
      </c>
      <c r="M70" s="89" t="s">
        <v>656</v>
      </c>
      <c r="N70" s="88"/>
      <c r="O70" s="88"/>
      <c r="P70" s="88"/>
      <c r="Q70" s="88"/>
      <c r="R70" s="88"/>
      <c r="S70" s="88"/>
      <c r="T70" s="88"/>
      <c r="U70" s="88"/>
      <c r="V70" s="88"/>
      <c r="W70" s="88"/>
    </row>
    <row r="71" spans="1:23" x14ac:dyDescent="0.25">
      <c r="A71" s="81" t="s">
        <v>657</v>
      </c>
      <c r="B71" s="82" t="s">
        <v>504</v>
      </c>
      <c r="C71" s="83" t="s">
        <v>658</v>
      </c>
      <c r="D71" s="83"/>
      <c r="E71" s="84">
        <v>63</v>
      </c>
      <c r="F71" s="82" t="s">
        <v>480</v>
      </c>
      <c r="G71" s="85"/>
      <c r="H71" s="82" t="s">
        <v>481</v>
      </c>
      <c r="I71" s="82" t="s">
        <v>482</v>
      </c>
      <c r="J71" s="82">
        <v>1</v>
      </c>
      <c r="K71" s="82" t="s">
        <v>483</v>
      </c>
      <c r="L71" s="83" t="s">
        <v>540</v>
      </c>
      <c r="M71" s="89" t="s">
        <v>659</v>
      </c>
      <c r="N71" s="88"/>
      <c r="O71" s="88"/>
      <c r="P71" s="88"/>
      <c r="Q71" s="88"/>
      <c r="R71" s="88"/>
      <c r="S71" s="88"/>
      <c r="T71" s="88"/>
      <c r="U71" s="88"/>
      <c r="V71" s="88"/>
      <c r="W71" s="88"/>
    </row>
    <row r="72" spans="1:23" x14ac:dyDescent="0.25">
      <c r="A72" s="81" t="s">
        <v>660</v>
      </c>
      <c r="B72" s="82" t="s">
        <v>597</v>
      </c>
      <c r="C72" s="83" t="s">
        <v>661</v>
      </c>
      <c r="D72" s="83"/>
      <c r="E72" s="84">
        <v>64</v>
      </c>
      <c r="F72" s="82" t="s">
        <v>480</v>
      </c>
      <c r="G72" s="85"/>
      <c r="H72" s="82" t="s">
        <v>481</v>
      </c>
      <c r="I72" s="82" t="s">
        <v>482</v>
      </c>
      <c r="J72" s="82">
        <v>1</v>
      </c>
      <c r="K72" s="82" t="s">
        <v>483</v>
      </c>
      <c r="L72" s="83" t="s">
        <v>599</v>
      </c>
      <c r="M72" s="89" t="s">
        <v>662</v>
      </c>
      <c r="N72" s="88"/>
      <c r="O72" s="88"/>
      <c r="P72" s="88"/>
      <c r="Q72" s="88"/>
      <c r="R72" s="88"/>
      <c r="S72" s="88"/>
      <c r="T72" s="88"/>
      <c r="U72" s="88"/>
      <c r="V72" s="88"/>
      <c r="W72" s="88"/>
    </row>
    <row r="73" spans="1:23" x14ac:dyDescent="0.25">
      <c r="A73" s="81" t="s">
        <v>663</v>
      </c>
      <c r="B73" s="82" t="s">
        <v>504</v>
      </c>
      <c r="C73" s="83" t="s">
        <v>664</v>
      </c>
      <c r="D73" s="83"/>
      <c r="E73" s="84">
        <v>65</v>
      </c>
      <c r="F73" s="82" t="s">
        <v>480</v>
      </c>
      <c r="G73" s="85"/>
      <c r="H73" s="82" t="s">
        <v>481</v>
      </c>
      <c r="I73" s="82" t="s">
        <v>482</v>
      </c>
      <c r="J73" s="82">
        <v>1</v>
      </c>
      <c r="K73" s="82" t="s">
        <v>483</v>
      </c>
      <c r="L73" s="86"/>
      <c r="M73" s="87"/>
      <c r="N73" s="88"/>
      <c r="O73" s="88"/>
      <c r="P73" s="88"/>
      <c r="Q73" s="88"/>
      <c r="R73" s="88"/>
      <c r="S73" s="88"/>
      <c r="T73" s="88"/>
      <c r="U73" s="88"/>
      <c r="V73" s="88"/>
      <c r="W73" s="88"/>
    </row>
    <row r="74" spans="1:23" x14ac:dyDescent="0.25">
      <c r="A74" s="81" t="s">
        <v>665</v>
      </c>
      <c r="B74" s="82" t="s">
        <v>597</v>
      </c>
      <c r="C74" s="83" t="s">
        <v>666</v>
      </c>
      <c r="D74" s="83"/>
      <c r="E74" s="84">
        <v>66</v>
      </c>
      <c r="F74" s="82" t="s">
        <v>480</v>
      </c>
      <c r="G74" s="85"/>
      <c r="H74" s="82" t="s">
        <v>481</v>
      </c>
      <c r="I74" s="82" t="s">
        <v>482</v>
      </c>
      <c r="J74" s="82">
        <v>1</v>
      </c>
      <c r="K74" s="82" t="s">
        <v>483</v>
      </c>
      <c r="L74" s="83" t="s">
        <v>599</v>
      </c>
      <c r="M74" s="89" t="s">
        <v>667</v>
      </c>
      <c r="N74" s="88"/>
      <c r="O74" s="88"/>
      <c r="P74" s="88"/>
      <c r="Q74" s="88"/>
      <c r="R74" s="88"/>
      <c r="S74" s="88"/>
      <c r="T74" s="88"/>
      <c r="U74" s="88"/>
      <c r="V74" s="88"/>
      <c r="W74" s="88"/>
    </row>
    <row r="75" spans="1:23" x14ac:dyDescent="0.25">
      <c r="A75" s="81" t="s">
        <v>668</v>
      </c>
      <c r="B75" s="82" t="s">
        <v>504</v>
      </c>
      <c r="C75" s="83" t="s">
        <v>669</v>
      </c>
      <c r="D75" s="83"/>
      <c r="E75" s="84">
        <v>67</v>
      </c>
      <c r="F75" s="82" t="s">
        <v>480</v>
      </c>
      <c r="G75" s="85"/>
      <c r="H75" s="82" t="s">
        <v>481</v>
      </c>
      <c r="I75" s="82" t="s">
        <v>482</v>
      </c>
      <c r="J75" s="82">
        <v>1</v>
      </c>
      <c r="K75" s="82" t="s">
        <v>483</v>
      </c>
      <c r="L75" s="86"/>
      <c r="M75" s="87"/>
      <c r="N75" s="88"/>
      <c r="O75" s="88"/>
      <c r="P75" s="88"/>
      <c r="Q75" s="88"/>
      <c r="R75" s="88"/>
      <c r="S75" s="88"/>
      <c r="T75" s="88"/>
      <c r="U75" s="88"/>
      <c r="V75" s="88"/>
      <c r="W75" s="88"/>
    </row>
    <row r="76" spans="1:23" x14ac:dyDescent="0.25">
      <c r="A76" s="81" t="s">
        <v>670</v>
      </c>
      <c r="B76" s="82" t="s">
        <v>597</v>
      </c>
      <c r="C76" s="83" t="s">
        <v>671</v>
      </c>
      <c r="D76" s="83"/>
      <c r="E76" s="84">
        <v>68</v>
      </c>
      <c r="F76" s="82" t="s">
        <v>480</v>
      </c>
      <c r="G76" s="85"/>
      <c r="H76" s="82" t="s">
        <v>481</v>
      </c>
      <c r="I76" s="82" t="s">
        <v>482</v>
      </c>
      <c r="J76" s="82">
        <v>1</v>
      </c>
      <c r="K76" s="82" t="s">
        <v>483</v>
      </c>
      <c r="L76" s="83" t="s">
        <v>599</v>
      </c>
      <c r="M76" s="89" t="s">
        <v>672</v>
      </c>
      <c r="N76" s="88"/>
      <c r="O76" s="88"/>
      <c r="P76" s="88"/>
      <c r="Q76" s="88"/>
      <c r="R76" s="88"/>
      <c r="S76" s="88"/>
      <c r="T76" s="88"/>
      <c r="U76" s="88"/>
      <c r="V76" s="88"/>
      <c r="W76" s="88"/>
    </row>
    <row r="77" spans="1:23" x14ac:dyDescent="0.25">
      <c r="A77" s="81" t="s">
        <v>673</v>
      </c>
      <c r="B77" s="82" t="s">
        <v>504</v>
      </c>
      <c r="C77" s="83" t="s">
        <v>674</v>
      </c>
      <c r="D77" s="83"/>
      <c r="E77" s="84">
        <v>69</v>
      </c>
      <c r="F77" s="82" t="s">
        <v>480</v>
      </c>
      <c r="G77" s="85"/>
      <c r="H77" s="82" t="s">
        <v>481</v>
      </c>
      <c r="I77" s="82" t="s">
        <v>482</v>
      </c>
      <c r="J77" s="82">
        <v>1</v>
      </c>
      <c r="K77" s="82" t="s">
        <v>483</v>
      </c>
      <c r="L77" s="83" t="s">
        <v>540</v>
      </c>
      <c r="M77" s="89" t="s">
        <v>675</v>
      </c>
      <c r="N77" s="88"/>
      <c r="O77" s="88"/>
      <c r="P77" s="88"/>
      <c r="Q77" s="88"/>
      <c r="R77" s="88"/>
      <c r="S77" s="88"/>
      <c r="T77" s="88"/>
      <c r="U77" s="88"/>
      <c r="V77" s="88"/>
      <c r="W77" s="88"/>
    </row>
    <row r="78" spans="1:23" x14ac:dyDescent="0.25">
      <c r="A78" s="81" t="s">
        <v>676</v>
      </c>
      <c r="B78" s="82" t="s">
        <v>597</v>
      </c>
      <c r="C78" s="83" t="s">
        <v>677</v>
      </c>
      <c r="D78" s="83"/>
      <c r="E78" s="84">
        <v>70</v>
      </c>
      <c r="F78" s="82" t="s">
        <v>480</v>
      </c>
      <c r="G78" s="85"/>
      <c r="H78" s="82" t="s">
        <v>481</v>
      </c>
      <c r="I78" s="82" t="s">
        <v>482</v>
      </c>
      <c r="J78" s="82">
        <v>1</v>
      </c>
      <c r="K78" s="82" t="s">
        <v>483</v>
      </c>
      <c r="L78" s="83" t="s">
        <v>599</v>
      </c>
      <c r="M78" s="89" t="s">
        <v>678</v>
      </c>
      <c r="N78" s="88"/>
      <c r="O78" s="88"/>
      <c r="P78" s="88"/>
      <c r="Q78" s="88"/>
      <c r="R78" s="88"/>
      <c r="S78" s="88"/>
      <c r="T78" s="88"/>
      <c r="U78" s="88"/>
      <c r="V78" s="88"/>
      <c r="W78" s="88"/>
    </row>
    <row r="79" spans="1:23" x14ac:dyDescent="0.25">
      <c r="A79" s="81" t="s">
        <v>679</v>
      </c>
      <c r="B79" s="82" t="s">
        <v>504</v>
      </c>
      <c r="C79" s="83" t="s">
        <v>680</v>
      </c>
      <c r="D79" s="83"/>
      <c r="E79" s="84">
        <v>71</v>
      </c>
      <c r="F79" s="82" t="s">
        <v>480</v>
      </c>
      <c r="G79" s="85"/>
      <c r="H79" s="82" t="s">
        <v>481</v>
      </c>
      <c r="I79" s="82" t="s">
        <v>482</v>
      </c>
      <c r="J79" s="82">
        <v>1</v>
      </c>
      <c r="K79" s="82" t="s">
        <v>483</v>
      </c>
      <c r="L79" s="86"/>
      <c r="M79" s="87"/>
      <c r="N79" s="88"/>
      <c r="O79" s="88"/>
      <c r="P79" s="88"/>
      <c r="Q79" s="88"/>
      <c r="R79" s="88"/>
      <c r="S79" s="88"/>
      <c r="T79" s="88"/>
      <c r="U79" s="88"/>
      <c r="V79" s="88"/>
      <c r="W79" s="88"/>
    </row>
    <row r="80" spans="1:23" x14ac:dyDescent="0.25">
      <c r="A80" s="81" t="s">
        <v>681</v>
      </c>
      <c r="B80" s="82" t="s">
        <v>597</v>
      </c>
      <c r="C80" s="83" t="s">
        <v>682</v>
      </c>
      <c r="D80" s="83"/>
      <c r="E80" s="84">
        <v>72</v>
      </c>
      <c r="F80" s="82" t="s">
        <v>480</v>
      </c>
      <c r="G80" s="85"/>
      <c r="H80" s="82" t="s">
        <v>481</v>
      </c>
      <c r="I80" s="82" t="s">
        <v>482</v>
      </c>
      <c r="J80" s="82">
        <v>1</v>
      </c>
      <c r="K80" s="82" t="s">
        <v>483</v>
      </c>
      <c r="L80" s="83" t="s">
        <v>599</v>
      </c>
      <c r="M80" s="89" t="s">
        <v>683</v>
      </c>
      <c r="N80" s="88"/>
      <c r="O80" s="88"/>
      <c r="P80" s="88"/>
      <c r="Q80" s="88"/>
      <c r="R80" s="88"/>
      <c r="S80" s="88"/>
      <c r="T80" s="88"/>
      <c r="U80" s="88"/>
      <c r="V80" s="88"/>
      <c r="W80" s="88"/>
    </row>
    <row r="81" spans="1:23" x14ac:dyDescent="0.25">
      <c r="A81" s="81" t="s">
        <v>684</v>
      </c>
      <c r="B81" s="82" t="s">
        <v>504</v>
      </c>
      <c r="C81" s="83" t="s">
        <v>685</v>
      </c>
      <c r="D81" s="83"/>
      <c r="E81" s="84">
        <v>73</v>
      </c>
      <c r="F81" s="82" t="s">
        <v>480</v>
      </c>
      <c r="G81" s="85"/>
      <c r="H81" s="82" t="s">
        <v>481</v>
      </c>
      <c r="I81" s="82" t="s">
        <v>482</v>
      </c>
      <c r="J81" s="82">
        <v>1</v>
      </c>
      <c r="K81" s="82" t="s">
        <v>483</v>
      </c>
      <c r="L81" s="86"/>
      <c r="M81" s="87"/>
      <c r="N81" s="88"/>
      <c r="O81" s="88"/>
      <c r="P81" s="88"/>
      <c r="Q81" s="88"/>
      <c r="R81" s="88"/>
      <c r="S81" s="88"/>
      <c r="T81" s="88"/>
      <c r="U81" s="88"/>
      <c r="V81" s="88"/>
      <c r="W81" s="88"/>
    </row>
    <row r="82" spans="1:23" x14ac:dyDescent="0.25">
      <c r="A82" s="81" t="s">
        <v>686</v>
      </c>
      <c r="B82" s="82" t="s">
        <v>597</v>
      </c>
      <c r="C82" s="83" t="s">
        <v>687</v>
      </c>
      <c r="D82" s="83"/>
      <c r="E82" s="84">
        <v>74</v>
      </c>
      <c r="F82" s="82" t="s">
        <v>480</v>
      </c>
      <c r="G82" s="85"/>
      <c r="H82" s="82" t="s">
        <v>481</v>
      </c>
      <c r="I82" s="82" t="s">
        <v>482</v>
      </c>
      <c r="J82" s="82">
        <v>1</v>
      </c>
      <c r="K82" s="82" t="s">
        <v>483</v>
      </c>
      <c r="L82" s="83" t="s">
        <v>599</v>
      </c>
      <c r="M82" s="89" t="s">
        <v>688</v>
      </c>
      <c r="N82" s="88"/>
      <c r="O82" s="88"/>
      <c r="P82" s="88"/>
      <c r="Q82" s="88"/>
      <c r="R82" s="88"/>
      <c r="S82" s="88"/>
      <c r="T82" s="88"/>
      <c r="U82" s="88"/>
      <c r="V82" s="88"/>
      <c r="W82" s="88"/>
    </row>
    <row r="83" spans="1:23" x14ac:dyDescent="0.25">
      <c r="A83" s="81" t="s">
        <v>689</v>
      </c>
      <c r="B83" s="82" t="s">
        <v>504</v>
      </c>
      <c r="C83" s="83" t="s">
        <v>690</v>
      </c>
      <c r="D83" s="83"/>
      <c r="E83" s="84">
        <v>75</v>
      </c>
      <c r="F83" s="82" t="s">
        <v>480</v>
      </c>
      <c r="G83" s="85"/>
      <c r="H83" s="82" t="s">
        <v>481</v>
      </c>
      <c r="I83" s="82" t="s">
        <v>482</v>
      </c>
      <c r="J83" s="82">
        <v>1</v>
      </c>
      <c r="K83" s="82" t="s">
        <v>483</v>
      </c>
      <c r="L83" s="83" t="s">
        <v>540</v>
      </c>
      <c r="M83" s="89" t="s">
        <v>691</v>
      </c>
      <c r="N83" s="88"/>
      <c r="O83" s="88"/>
      <c r="P83" s="88"/>
      <c r="Q83" s="88"/>
      <c r="R83" s="88"/>
      <c r="S83" s="88"/>
      <c r="T83" s="88"/>
      <c r="U83" s="88"/>
      <c r="V83" s="88"/>
      <c r="W83" s="88"/>
    </row>
    <row r="84" spans="1:23" x14ac:dyDescent="0.25">
      <c r="A84" s="81" t="s">
        <v>692</v>
      </c>
      <c r="B84" s="82" t="s">
        <v>597</v>
      </c>
      <c r="C84" s="83" t="s">
        <v>693</v>
      </c>
      <c r="D84" s="83"/>
      <c r="E84" s="84">
        <v>76</v>
      </c>
      <c r="F84" s="82" t="s">
        <v>480</v>
      </c>
      <c r="G84" s="85"/>
      <c r="H84" s="82" t="s">
        <v>481</v>
      </c>
      <c r="I84" s="82" t="s">
        <v>482</v>
      </c>
      <c r="J84" s="82">
        <v>1</v>
      </c>
      <c r="K84" s="82" t="s">
        <v>483</v>
      </c>
      <c r="L84" s="83" t="s">
        <v>599</v>
      </c>
      <c r="M84" s="89" t="s">
        <v>694</v>
      </c>
      <c r="N84" s="88"/>
      <c r="O84" s="88"/>
      <c r="P84" s="88"/>
      <c r="Q84" s="88"/>
      <c r="R84" s="88"/>
      <c r="S84" s="88"/>
      <c r="T84" s="88"/>
      <c r="U84" s="88"/>
      <c r="V84" s="88"/>
      <c r="W84" s="88"/>
    </row>
    <row r="85" spans="1:23" x14ac:dyDescent="0.25">
      <c r="A85" s="81" t="s">
        <v>695</v>
      </c>
      <c r="B85" s="82" t="s">
        <v>504</v>
      </c>
      <c r="C85" s="83" t="s">
        <v>696</v>
      </c>
      <c r="D85" s="83"/>
      <c r="E85" s="84">
        <v>77</v>
      </c>
      <c r="F85" s="82" t="s">
        <v>480</v>
      </c>
      <c r="G85" s="85"/>
      <c r="H85" s="82" t="s">
        <v>481</v>
      </c>
      <c r="I85" s="82" t="s">
        <v>482</v>
      </c>
      <c r="J85" s="82">
        <v>1</v>
      </c>
      <c r="K85" s="82" t="s">
        <v>483</v>
      </c>
      <c r="L85" s="86"/>
      <c r="M85" s="87"/>
      <c r="N85" s="88"/>
      <c r="O85" s="88"/>
      <c r="P85" s="88"/>
      <c r="Q85" s="88"/>
      <c r="R85" s="88"/>
      <c r="S85" s="88"/>
      <c r="T85" s="88"/>
      <c r="U85" s="88"/>
      <c r="V85" s="88"/>
      <c r="W85" s="88"/>
    </row>
    <row r="86" spans="1:23" x14ac:dyDescent="0.25">
      <c r="A86" s="81" t="s">
        <v>697</v>
      </c>
      <c r="B86" s="82" t="s">
        <v>597</v>
      </c>
      <c r="C86" s="83" t="s">
        <v>698</v>
      </c>
      <c r="D86" s="83"/>
      <c r="E86" s="84">
        <v>78</v>
      </c>
      <c r="F86" s="82" t="s">
        <v>480</v>
      </c>
      <c r="G86" s="85"/>
      <c r="H86" s="82" t="s">
        <v>481</v>
      </c>
      <c r="I86" s="82" t="s">
        <v>482</v>
      </c>
      <c r="J86" s="82">
        <v>1</v>
      </c>
      <c r="K86" s="82" t="s">
        <v>483</v>
      </c>
      <c r="L86" s="83" t="s">
        <v>599</v>
      </c>
      <c r="M86" s="89" t="s">
        <v>699</v>
      </c>
      <c r="N86" s="88"/>
      <c r="O86" s="88"/>
      <c r="P86" s="88"/>
      <c r="Q86" s="88"/>
      <c r="R86" s="88"/>
      <c r="S86" s="88"/>
      <c r="T86" s="88"/>
      <c r="U86" s="88"/>
      <c r="V86" s="88"/>
      <c r="W86" s="88"/>
    </row>
    <row r="87" spans="1:23" x14ac:dyDescent="0.25">
      <c r="A87" s="81" t="s">
        <v>700</v>
      </c>
      <c r="B87" s="82" t="s">
        <v>504</v>
      </c>
      <c r="C87" s="83" t="s">
        <v>701</v>
      </c>
      <c r="D87" s="83"/>
      <c r="E87" s="84">
        <v>79</v>
      </c>
      <c r="F87" s="82" t="s">
        <v>480</v>
      </c>
      <c r="G87" s="85"/>
      <c r="H87" s="82" t="s">
        <v>481</v>
      </c>
      <c r="I87" s="82" t="s">
        <v>482</v>
      </c>
      <c r="J87" s="82">
        <v>1</v>
      </c>
      <c r="K87" s="82" t="s">
        <v>483</v>
      </c>
      <c r="L87" s="86"/>
      <c r="M87" s="87"/>
      <c r="N87" s="88"/>
      <c r="O87" s="88"/>
      <c r="P87" s="88"/>
      <c r="Q87" s="88"/>
      <c r="R87" s="88"/>
      <c r="S87" s="88"/>
      <c r="T87" s="88"/>
      <c r="U87" s="88"/>
      <c r="V87" s="88"/>
      <c r="W87" s="88"/>
    </row>
    <row r="88" spans="1:23" x14ac:dyDescent="0.25">
      <c r="A88" s="81" t="s">
        <v>702</v>
      </c>
      <c r="B88" s="82" t="s">
        <v>597</v>
      </c>
      <c r="C88" s="83" t="s">
        <v>703</v>
      </c>
      <c r="D88" s="83"/>
      <c r="E88" s="84">
        <v>80</v>
      </c>
      <c r="F88" s="82" t="s">
        <v>480</v>
      </c>
      <c r="G88" s="85"/>
      <c r="H88" s="82" t="s">
        <v>481</v>
      </c>
      <c r="I88" s="82" t="s">
        <v>482</v>
      </c>
      <c r="J88" s="82">
        <v>1</v>
      </c>
      <c r="K88" s="82" t="s">
        <v>483</v>
      </c>
      <c r="L88" s="83" t="s">
        <v>599</v>
      </c>
      <c r="M88" s="89" t="s">
        <v>704</v>
      </c>
      <c r="N88" s="88"/>
      <c r="O88" s="88"/>
      <c r="P88" s="88"/>
      <c r="Q88" s="88"/>
      <c r="R88" s="88"/>
      <c r="S88" s="88"/>
      <c r="T88" s="88"/>
      <c r="U88" s="88"/>
      <c r="V88" s="88"/>
      <c r="W88" s="88"/>
    </row>
    <row r="89" spans="1:23" x14ac:dyDescent="0.25">
      <c r="A89" s="81" t="s">
        <v>705</v>
      </c>
      <c r="B89" s="82" t="s">
        <v>504</v>
      </c>
      <c r="C89" s="83" t="s">
        <v>706</v>
      </c>
      <c r="D89" s="83"/>
      <c r="E89" s="84">
        <v>81</v>
      </c>
      <c r="F89" s="82" t="s">
        <v>480</v>
      </c>
      <c r="G89" s="85"/>
      <c r="H89" s="82" t="s">
        <v>481</v>
      </c>
      <c r="I89" s="82" t="s">
        <v>482</v>
      </c>
      <c r="J89" s="82">
        <v>1</v>
      </c>
      <c r="K89" s="82" t="s">
        <v>483</v>
      </c>
      <c r="L89" s="83" t="s">
        <v>540</v>
      </c>
      <c r="M89" s="89" t="s">
        <v>707</v>
      </c>
      <c r="N89" s="88"/>
      <c r="O89" s="88"/>
      <c r="P89" s="88"/>
      <c r="Q89" s="88"/>
      <c r="R89" s="88"/>
      <c r="S89" s="88"/>
      <c r="T89" s="88"/>
      <c r="U89" s="88"/>
      <c r="V89" s="88"/>
      <c r="W89" s="88"/>
    </row>
    <row r="90" spans="1:23" x14ac:dyDescent="0.25">
      <c r="A90" s="81" t="s">
        <v>708</v>
      </c>
      <c r="B90" s="82" t="s">
        <v>597</v>
      </c>
      <c r="C90" s="83" t="s">
        <v>709</v>
      </c>
      <c r="D90" s="83"/>
      <c r="E90" s="84">
        <v>82</v>
      </c>
      <c r="F90" s="82" t="s">
        <v>480</v>
      </c>
      <c r="G90" s="85"/>
      <c r="H90" s="82" t="s">
        <v>481</v>
      </c>
      <c r="I90" s="82" t="s">
        <v>482</v>
      </c>
      <c r="J90" s="82">
        <v>1</v>
      </c>
      <c r="K90" s="82" t="s">
        <v>483</v>
      </c>
      <c r="L90" s="83" t="s">
        <v>599</v>
      </c>
      <c r="M90" s="89" t="s">
        <v>710</v>
      </c>
      <c r="N90" s="88"/>
      <c r="O90" s="88"/>
      <c r="P90" s="88"/>
      <c r="Q90" s="88"/>
      <c r="R90" s="88"/>
      <c r="S90" s="88"/>
      <c r="T90" s="88"/>
      <c r="U90" s="88"/>
      <c r="V90" s="88"/>
      <c r="W90" s="88"/>
    </row>
    <row r="91" spans="1:23" x14ac:dyDescent="0.25">
      <c r="A91" s="81" t="s">
        <v>711</v>
      </c>
      <c r="B91" s="82" t="s">
        <v>504</v>
      </c>
      <c r="C91" s="83" t="s">
        <v>712</v>
      </c>
      <c r="D91" s="83"/>
      <c r="E91" s="84">
        <v>83</v>
      </c>
      <c r="F91" s="82" t="s">
        <v>480</v>
      </c>
      <c r="G91" s="85"/>
      <c r="H91" s="82" t="s">
        <v>481</v>
      </c>
      <c r="I91" s="82" t="s">
        <v>482</v>
      </c>
      <c r="J91" s="82">
        <v>1</v>
      </c>
      <c r="K91" s="82" t="s">
        <v>483</v>
      </c>
      <c r="L91" s="86"/>
      <c r="M91" s="87"/>
      <c r="N91" s="88"/>
      <c r="O91" s="88"/>
      <c r="P91" s="88"/>
      <c r="Q91" s="88"/>
      <c r="R91" s="88"/>
      <c r="S91" s="88"/>
      <c r="T91" s="88"/>
      <c r="U91" s="88"/>
      <c r="V91" s="88"/>
      <c r="W91" s="88"/>
    </row>
    <row r="92" spans="1:23" x14ac:dyDescent="0.25">
      <c r="A92" s="81" t="s">
        <v>713</v>
      </c>
      <c r="B92" s="82" t="s">
        <v>597</v>
      </c>
      <c r="C92" s="83" t="s">
        <v>714</v>
      </c>
      <c r="D92" s="83"/>
      <c r="E92" s="84">
        <v>84</v>
      </c>
      <c r="F92" s="82" t="s">
        <v>480</v>
      </c>
      <c r="G92" s="85"/>
      <c r="H92" s="82" t="s">
        <v>481</v>
      </c>
      <c r="I92" s="82" t="s">
        <v>482</v>
      </c>
      <c r="J92" s="82">
        <v>1</v>
      </c>
      <c r="K92" s="82" t="s">
        <v>483</v>
      </c>
      <c r="L92" s="83" t="s">
        <v>599</v>
      </c>
      <c r="M92" s="89" t="s">
        <v>715</v>
      </c>
      <c r="N92" s="88"/>
      <c r="O92" s="88"/>
      <c r="P92" s="88"/>
      <c r="Q92" s="88"/>
      <c r="R92" s="88"/>
      <c r="S92" s="88"/>
      <c r="T92" s="88"/>
      <c r="U92" s="88"/>
      <c r="V92" s="88"/>
      <c r="W92" s="88"/>
    </row>
    <row r="93" spans="1:23" x14ac:dyDescent="0.25">
      <c r="A93" s="81" t="s">
        <v>716</v>
      </c>
      <c r="B93" s="82" t="s">
        <v>504</v>
      </c>
      <c r="C93" s="83" t="s">
        <v>717</v>
      </c>
      <c r="D93" s="83"/>
      <c r="E93" s="84">
        <v>85</v>
      </c>
      <c r="F93" s="82" t="s">
        <v>480</v>
      </c>
      <c r="G93" s="85"/>
      <c r="H93" s="82" t="s">
        <v>481</v>
      </c>
      <c r="I93" s="82" t="s">
        <v>482</v>
      </c>
      <c r="J93" s="82">
        <v>1</v>
      </c>
      <c r="K93" s="82" t="s">
        <v>483</v>
      </c>
      <c r="L93" s="86"/>
      <c r="M93" s="87"/>
      <c r="N93" s="88"/>
      <c r="O93" s="88"/>
      <c r="P93" s="88"/>
      <c r="Q93" s="88"/>
      <c r="R93" s="88"/>
      <c r="S93" s="88"/>
      <c r="T93" s="88"/>
      <c r="U93" s="88"/>
      <c r="V93" s="88"/>
      <c r="W93" s="88"/>
    </row>
    <row r="94" spans="1:23" x14ac:dyDescent="0.25">
      <c r="A94" s="81" t="s">
        <v>718</v>
      </c>
      <c r="B94" s="82" t="s">
        <v>597</v>
      </c>
      <c r="C94" s="83" t="s">
        <v>719</v>
      </c>
      <c r="D94" s="83"/>
      <c r="E94" s="84">
        <v>86</v>
      </c>
      <c r="F94" s="82" t="s">
        <v>480</v>
      </c>
      <c r="G94" s="85"/>
      <c r="H94" s="82" t="s">
        <v>481</v>
      </c>
      <c r="I94" s="82" t="s">
        <v>482</v>
      </c>
      <c r="J94" s="82">
        <v>1</v>
      </c>
      <c r="K94" s="82" t="s">
        <v>483</v>
      </c>
      <c r="L94" s="83" t="s">
        <v>599</v>
      </c>
      <c r="M94" s="89" t="s">
        <v>720</v>
      </c>
      <c r="N94" s="88"/>
      <c r="O94" s="88"/>
      <c r="P94" s="88"/>
      <c r="Q94" s="88"/>
      <c r="R94" s="88"/>
      <c r="S94" s="88"/>
      <c r="T94" s="88"/>
      <c r="U94" s="88"/>
      <c r="V94" s="88"/>
      <c r="W94" s="88"/>
    </row>
    <row r="95" spans="1:23" x14ac:dyDescent="0.25">
      <c r="A95" s="81" t="s">
        <v>721</v>
      </c>
      <c r="B95" s="82" t="s">
        <v>504</v>
      </c>
      <c r="C95" s="83" t="s">
        <v>722</v>
      </c>
      <c r="D95" s="83"/>
      <c r="E95" s="84">
        <v>87</v>
      </c>
      <c r="F95" s="82" t="s">
        <v>480</v>
      </c>
      <c r="G95" s="85"/>
      <c r="H95" s="82" t="s">
        <v>481</v>
      </c>
      <c r="I95" s="82" t="s">
        <v>482</v>
      </c>
      <c r="J95" s="82">
        <v>1</v>
      </c>
      <c r="K95" s="82" t="s">
        <v>483</v>
      </c>
      <c r="L95" s="83" t="s">
        <v>540</v>
      </c>
      <c r="M95" s="89" t="s">
        <v>723</v>
      </c>
      <c r="N95" s="88"/>
      <c r="O95" s="88"/>
      <c r="P95" s="88"/>
      <c r="Q95" s="88"/>
      <c r="R95" s="88"/>
      <c r="S95" s="88"/>
      <c r="T95" s="88"/>
      <c r="U95" s="88"/>
      <c r="V95" s="88"/>
      <c r="W95" s="88"/>
    </row>
    <row r="96" spans="1:23" x14ac:dyDescent="0.25">
      <c r="A96" s="81" t="s">
        <v>724</v>
      </c>
      <c r="B96" s="82" t="s">
        <v>597</v>
      </c>
      <c r="C96" s="83" t="s">
        <v>725</v>
      </c>
      <c r="D96" s="83"/>
      <c r="E96" s="84">
        <v>88</v>
      </c>
      <c r="F96" s="82" t="s">
        <v>480</v>
      </c>
      <c r="G96" s="85"/>
      <c r="H96" s="82" t="s">
        <v>481</v>
      </c>
      <c r="I96" s="82" t="s">
        <v>482</v>
      </c>
      <c r="J96" s="82">
        <v>1</v>
      </c>
      <c r="K96" s="82" t="s">
        <v>483</v>
      </c>
      <c r="L96" s="83" t="s">
        <v>599</v>
      </c>
      <c r="M96" s="89" t="s">
        <v>726</v>
      </c>
      <c r="N96" s="88"/>
      <c r="O96" s="88"/>
      <c r="P96" s="88"/>
      <c r="Q96" s="88"/>
      <c r="R96" s="88"/>
      <c r="S96" s="88"/>
      <c r="T96" s="88"/>
      <c r="U96" s="88"/>
      <c r="V96" s="88"/>
      <c r="W96" s="88"/>
    </row>
    <row r="97" spans="1:23" x14ac:dyDescent="0.25">
      <c r="A97" s="98" t="s">
        <v>727</v>
      </c>
      <c r="B97" s="82" t="s">
        <v>504</v>
      </c>
      <c r="C97" s="83" t="s">
        <v>728</v>
      </c>
      <c r="D97" s="83"/>
      <c r="E97" s="84">
        <v>89</v>
      </c>
      <c r="F97" s="82" t="s">
        <v>480</v>
      </c>
      <c r="G97" s="85"/>
      <c r="H97" s="82" t="s">
        <v>729</v>
      </c>
      <c r="I97" s="82" t="s">
        <v>482</v>
      </c>
      <c r="J97" s="82">
        <v>2</v>
      </c>
      <c r="K97" s="82" t="s">
        <v>483</v>
      </c>
      <c r="L97" s="86"/>
      <c r="M97" s="87"/>
      <c r="N97" s="88"/>
      <c r="O97" s="88"/>
      <c r="P97" s="88"/>
      <c r="Q97" s="88"/>
      <c r="R97" s="88"/>
      <c r="S97" s="88"/>
      <c r="T97" s="88"/>
      <c r="U97" s="88"/>
      <c r="V97" s="88"/>
      <c r="W97" s="88"/>
    </row>
    <row r="98" spans="1:23" x14ac:dyDescent="0.25">
      <c r="A98" s="98" t="s">
        <v>730</v>
      </c>
      <c r="B98" s="82" t="s">
        <v>597</v>
      </c>
      <c r="C98" s="83" t="s">
        <v>731</v>
      </c>
      <c r="D98" s="83"/>
      <c r="E98" s="84">
        <v>90</v>
      </c>
      <c r="F98" s="82" t="s">
        <v>480</v>
      </c>
      <c r="G98" s="85"/>
      <c r="H98" s="82" t="s">
        <v>729</v>
      </c>
      <c r="I98" s="82" t="s">
        <v>482</v>
      </c>
      <c r="J98" s="82">
        <v>2</v>
      </c>
      <c r="K98" s="82" t="s">
        <v>483</v>
      </c>
      <c r="L98" s="83" t="s">
        <v>599</v>
      </c>
      <c r="M98" s="89" t="s">
        <v>732</v>
      </c>
      <c r="N98" s="88"/>
      <c r="O98" s="88"/>
      <c r="P98" s="88"/>
      <c r="Q98" s="88"/>
      <c r="R98" s="88"/>
      <c r="S98" s="88"/>
      <c r="T98" s="88"/>
      <c r="U98" s="88"/>
      <c r="V98" s="88"/>
      <c r="W98" s="88"/>
    </row>
    <row r="99" spans="1:23" x14ac:dyDescent="0.25">
      <c r="A99" s="98" t="s">
        <v>733</v>
      </c>
      <c r="B99" s="82" t="s">
        <v>504</v>
      </c>
      <c r="C99" s="83" t="s">
        <v>734</v>
      </c>
      <c r="D99" s="83"/>
      <c r="E99" s="84">
        <v>91</v>
      </c>
      <c r="F99" s="82" t="s">
        <v>480</v>
      </c>
      <c r="G99" s="85"/>
      <c r="H99" s="82" t="s">
        <v>729</v>
      </c>
      <c r="I99" s="82" t="s">
        <v>482</v>
      </c>
      <c r="J99" s="82">
        <v>2</v>
      </c>
      <c r="K99" s="82" t="s">
        <v>483</v>
      </c>
      <c r="L99" s="86"/>
      <c r="M99" s="87"/>
      <c r="N99" s="88"/>
      <c r="O99" s="88"/>
      <c r="P99" s="88"/>
      <c r="Q99" s="88"/>
      <c r="R99" s="88"/>
      <c r="S99" s="88"/>
      <c r="T99" s="88"/>
      <c r="U99" s="88"/>
      <c r="V99" s="88"/>
      <c r="W99" s="88"/>
    </row>
    <row r="100" spans="1:23" x14ac:dyDescent="0.25">
      <c r="A100" s="98" t="s">
        <v>735</v>
      </c>
      <c r="B100" s="82" t="s">
        <v>597</v>
      </c>
      <c r="C100" s="83" t="s">
        <v>736</v>
      </c>
      <c r="D100" s="83"/>
      <c r="E100" s="84">
        <v>92</v>
      </c>
      <c r="F100" s="82" t="s">
        <v>480</v>
      </c>
      <c r="G100" s="85"/>
      <c r="H100" s="82" t="s">
        <v>729</v>
      </c>
      <c r="I100" s="82" t="s">
        <v>482</v>
      </c>
      <c r="J100" s="82">
        <v>2</v>
      </c>
      <c r="K100" s="82" t="s">
        <v>483</v>
      </c>
      <c r="L100" s="83" t="s">
        <v>599</v>
      </c>
      <c r="M100" s="89" t="s">
        <v>737</v>
      </c>
      <c r="N100" s="88"/>
      <c r="O100" s="88"/>
      <c r="P100" s="88"/>
      <c r="Q100" s="88"/>
      <c r="R100" s="88"/>
      <c r="S100" s="88"/>
      <c r="T100" s="88"/>
      <c r="U100" s="88"/>
      <c r="V100" s="88"/>
      <c r="W100" s="88"/>
    </row>
    <row r="101" spans="1:23" x14ac:dyDescent="0.25">
      <c r="A101" s="98" t="s">
        <v>738</v>
      </c>
      <c r="B101" s="82" t="s">
        <v>504</v>
      </c>
      <c r="C101" s="83" t="s">
        <v>739</v>
      </c>
      <c r="D101" s="83"/>
      <c r="E101" s="84">
        <v>93</v>
      </c>
      <c r="F101" s="82" t="s">
        <v>480</v>
      </c>
      <c r="G101" s="85"/>
      <c r="H101" s="82" t="s">
        <v>729</v>
      </c>
      <c r="I101" s="82" t="s">
        <v>482</v>
      </c>
      <c r="J101" s="82">
        <v>2</v>
      </c>
      <c r="K101" s="82" t="s">
        <v>483</v>
      </c>
      <c r="L101" s="83" t="s">
        <v>540</v>
      </c>
      <c r="M101" s="89" t="s">
        <v>740</v>
      </c>
      <c r="N101" s="88"/>
      <c r="O101" s="88"/>
      <c r="P101" s="88"/>
      <c r="Q101" s="88"/>
      <c r="R101" s="88"/>
      <c r="S101" s="88"/>
      <c r="T101" s="88"/>
      <c r="U101" s="88"/>
      <c r="V101" s="88"/>
      <c r="W101" s="88"/>
    </row>
    <row r="102" spans="1:23" x14ac:dyDescent="0.25">
      <c r="A102" s="98" t="s">
        <v>741</v>
      </c>
      <c r="B102" s="82" t="s">
        <v>597</v>
      </c>
      <c r="C102" s="83" t="s">
        <v>742</v>
      </c>
      <c r="D102" s="83"/>
      <c r="E102" s="84">
        <v>94</v>
      </c>
      <c r="F102" s="82" t="s">
        <v>480</v>
      </c>
      <c r="G102" s="85"/>
      <c r="H102" s="82" t="s">
        <v>729</v>
      </c>
      <c r="I102" s="82" t="s">
        <v>482</v>
      </c>
      <c r="J102" s="82">
        <v>2</v>
      </c>
      <c r="K102" s="82" t="s">
        <v>483</v>
      </c>
      <c r="L102" s="83" t="s">
        <v>599</v>
      </c>
      <c r="M102" s="89" t="s">
        <v>743</v>
      </c>
      <c r="N102" s="88"/>
      <c r="O102" s="88"/>
      <c r="P102" s="88"/>
      <c r="Q102" s="88"/>
      <c r="R102" s="88"/>
      <c r="S102" s="88"/>
      <c r="T102" s="88"/>
      <c r="U102" s="88"/>
      <c r="V102" s="88"/>
      <c r="W102" s="88"/>
    </row>
    <row r="103" spans="1:23" x14ac:dyDescent="0.25">
      <c r="A103" s="98" t="s">
        <v>744</v>
      </c>
      <c r="B103" s="82" t="s">
        <v>504</v>
      </c>
      <c r="C103" s="83" t="s">
        <v>745</v>
      </c>
      <c r="D103" s="83"/>
      <c r="E103" s="84">
        <v>95</v>
      </c>
      <c r="F103" s="82" t="s">
        <v>480</v>
      </c>
      <c r="G103" s="85"/>
      <c r="H103" s="82" t="s">
        <v>729</v>
      </c>
      <c r="I103" s="82" t="s">
        <v>482</v>
      </c>
      <c r="J103" s="82">
        <v>2</v>
      </c>
      <c r="K103" s="82" t="s">
        <v>483</v>
      </c>
      <c r="L103" s="86"/>
      <c r="M103" s="87"/>
      <c r="N103" s="88"/>
      <c r="O103" s="88"/>
      <c r="P103" s="88"/>
      <c r="Q103" s="88"/>
      <c r="R103" s="88"/>
      <c r="S103" s="88"/>
      <c r="T103" s="88"/>
      <c r="U103" s="88"/>
      <c r="V103" s="88"/>
      <c r="W103" s="88"/>
    </row>
    <row r="104" spans="1:23" x14ac:dyDescent="0.25">
      <c r="A104" s="98" t="s">
        <v>746</v>
      </c>
      <c r="B104" s="82" t="s">
        <v>597</v>
      </c>
      <c r="C104" s="83" t="s">
        <v>747</v>
      </c>
      <c r="D104" s="83"/>
      <c r="E104" s="84">
        <v>96</v>
      </c>
      <c r="F104" s="82" t="s">
        <v>480</v>
      </c>
      <c r="G104" s="85"/>
      <c r="H104" s="82" t="s">
        <v>729</v>
      </c>
      <c r="I104" s="82" t="s">
        <v>482</v>
      </c>
      <c r="J104" s="82">
        <v>2</v>
      </c>
      <c r="K104" s="82" t="s">
        <v>483</v>
      </c>
      <c r="L104" s="83" t="s">
        <v>599</v>
      </c>
      <c r="M104" s="89" t="s">
        <v>748</v>
      </c>
      <c r="N104" s="88"/>
      <c r="O104" s="88"/>
      <c r="P104" s="88"/>
      <c r="Q104" s="88"/>
      <c r="R104" s="88"/>
      <c r="S104" s="88"/>
      <c r="T104" s="88"/>
      <c r="U104" s="88"/>
      <c r="V104" s="88"/>
      <c r="W104" s="88"/>
    </row>
    <row r="105" spans="1:23" x14ac:dyDescent="0.25">
      <c r="A105" s="98" t="s">
        <v>749</v>
      </c>
      <c r="B105" s="82" t="s">
        <v>504</v>
      </c>
      <c r="C105" s="83" t="s">
        <v>750</v>
      </c>
      <c r="D105" s="83"/>
      <c r="E105" s="84">
        <v>97</v>
      </c>
      <c r="F105" s="82" t="s">
        <v>480</v>
      </c>
      <c r="G105" s="85"/>
      <c r="H105" s="82" t="s">
        <v>729</v>
      </c>
      <c r="I105" s="82" t="s">
        <v>482</v>
      </c>
      <c r="J105" s="82">
        <v>2</v>
      </c>
      <c r="K105" s="82" t="s">
        <v>483</v>
      </c>
      <c r="L105" s="86"/>
      <c r="M105" s="87"/>
      <c r="N105" s="88"/>
      <c r="O105" s="88"/>
      <c r="P105" s="88"/>
      <c r="Q105" s="88"/>
      <c r="R105" s="88"/>
      <c r="S105" s="88"/>
      <c r="T105" s="88"/>
      <c r="U105" s="88"/>
      <c r="V105" s="88"/>
      <c r="W105" s="88"/>
    </row>
    <row r="106" spans="1:23" x14ac:dyDescent="0.25">
      <c r="A106" s="98" t="s">
        <v>751</v>
      </c>
      <c r="B106" s="82" t="s">
        <v>597</v>
      </c>
      <c r="C106" s="83" t="s">
        <v>752</v>
      </c>
      <c r="D106" s="83"/>
      <c r="E106" s="84">
        <v>98</v>
      </c>
      <c r="F106" s="82" t="s">
        <v>480</v>
      </c>
      <c r="G106" s="85"/>
      <c r="H106" s="82" t="s">
        <v>729</v>
      </c>
      <c r="I106" s="82" t="s">
        <v>482</v>
      </c>
      <c r="J106" s="82">
        <v>2</v>
      </c>
      <c r="K106" s="82" t="s">
        <v>483</v>
      </c>
      <c r="L106" s="83" t="s">
        <v>599</v>
      </c>
      <c r="M106" s="89" t="s">
        <v>753</v>
      </c>
      <c r="N106" s="88"/>
      <c r="O106" s="88"/>
      <c r="P106" s="88"/>
      <c r="Q106" s="88"/>
      <c r="R106" s="88"/>
      <c r="S106" s="88"/>
      <c r="T106" s="88"/>
      <c r="U106" s="88"/>
      <c r="V106" s="88"/>
      <c r="W106" s="88"/>
    </row>
    <row r="107" spans="1:23" x14ac:dyDescent="0.25">
      <c r="A107" s="98" t="s">
        <v>754</v>
      </c>
      <c r="B107" s="82" t="s">
        <v>504</v>
      </c>
      <c r="C107" s="83" t="s">
        <v>755</v>
      </c>
      <c r="D107" s="83"/>
      <c r="E107" s="84">
        <v>99</v>
      </c>
      <c r="F107" s="82" t="s">
        <v>480</v>
      </c>
      <c r="G107" s="85"/>
      <c r="H107" s="82" t="s">
        <v>729</v>
      </c>
      <c r="I107" s="82" t="s">
        <v>482</v>
      </c>
      <c r="J107" s="82">
        <v>2</v>
      </c>
      <c r="K107" s="82" t="s">
        <v>483</v>
      </c>
      <c r="L107" s="83" t="s">
        <v>540</v>
      </c>
      <c r="M107" s="89" t="s">
        <v>756</v>
      </c>
      <c r="N107" s="88"/>
      <c r="O107" s="88"/>
      <c r="P107" s="88"/>
      <c r="Q107" s="88"/>
      <c r="R107" s="88"/>
      <c r="S107" s="88"/>
      <c r="T107" s="88"/>
      <c r="U107" s="88"/>
      <c r="V107" s="88"/>
      <c r="W107" s="88"/>
    </row>
    <row r="108" spans="1:23" x14ac:dyDescent="0.25">
      <c r="A108" s="98" t="s">
        <v>757</v>
      </c>
      <c r="B108" s="82" t="s">
        <v>597</v>
      </c>
      <c r="C108" s="83" t="s">
        <v>758</v>
      </c>
      <c r="D108" s="83"/>
      <c r="E108" s="84">
        <v>100</v>
      </c>
      <c r="F108" s="82" t="s">
        <v>480</v>
      </c>
      <c r="G108" s="85"/>
      <c r="H108" s="82" t="s">
        <v>729</v>
      </c>
      <c r="I108" s="82" t="s">
        <v>482</v>
      </c>
      <c r="J108" s="82">
        <v>2</v>
      </c>
      <c r="K108" s="82" t="s">
        <v>483</v>
      </c>
      <c r="L108" s="83" t="s">
        <v>599</v>
      </c>
      <c r="M108" s="89" t="s">
        <v>759</v>
      </c>
      <c r="N108" s="88"/>
      <c r="O108" s="88"/>
      <c r="P108" s="88"/>
      <c r="Q108" s="88"/>
      <c r="R108" s="88"/>
      <c r="S108" s="88"/>
      <c r="T108" s="88"/>
      <c r="U108" s="88"/>
      <c r="V108" s="88"/>
      <c r="W108" s="88"/>
    </row>
    <row r="109" spans="1:23" x14ac:dyDescent="0.25">
      <c r="A109" s="98" t="s">
        <v>760</v>
      </c>
      <c r="B109" s="82" t="s">
        <v>504</v>
      </c>
      <c r="C109" s="83" t="s">
        <v>761</v>
      </c>
      <c r="D109" s="83"/>
      <c r="E109" s="84">
        <v>101</v>
      </c>
      <c r="F109" s="82" t="s">
        <v>480</v>
      </c>
      <c r="G109" s="85"/>
      <c r="H109" s="82" t="s">
        <v>729</v>
      </c>
      <c r="I109" s="82" t="s">
        <v>482</v>
      </c>
      <c r="J109" s="82">
        <v>2</v>
      </c>
      <c r="K109" s="82" t="s">
        <v>483</v>
      </c>
      <c r="L109" s="86"/>
      <c r="M109" s="87"/>
      <c r="N109" s="88"/>
      <c r="O109" s="88"/>
      <c r="P109" s="88"/>
      <c r="Q109" s="88"/>
      <c r="R109" s="88"/>
      <c r="S109" s="88"/>
      <c r="T109" s="88"/>
      <c r="U109" s="88"/>
      <c r="V109" s="88"/>
      <c r="W109" s="88"/>
    </row>
    <row r="110" spans="1:23" x14ac:dyDescent="0.25">
      <c r="A110" s="98" t="s">
        <v>762</v>
      </c>
      <c r="B110" s="82" t="s">
        <v>597</v>
      </c>
      <c r="C110" s="83" t="s">
        <v>763</v>
      </c>
      <c r="D110" s="83"/>
      <c r="E110" s="84">
        <v>102</v>
      </c>
      <c r="F110" s="82" t="s">
        <v>480</v>
      </c>
      <c r="G110" s="85"/>
      <c r="H110" s="82" t="s">
        <v>729</v>
      </c>
      <c r="I110" s="82" t="s">
        <v>482</v>
      </c>
      <c r="J110" s="82">
        <v>2</v>
      </c>
      <c r="K110" s="82" t="s">
        <v>483</v>
      </c>
      <c r="L110" s="83" t="s">
        <v>599</v>
      </c>
      <c r="M110" s="89" t="s">
        <v>764</v>
      </c>
      <c r="N110" s="88"/>
      <c r="O110" s="88"/>
      <c r="P110" s="88"/>
      <c r="Q110" s="88"/>
      <c r="R110" s="88"/>
      <c r="S110" s="88"/>
      <c r="T110" s="88"/>
      <c r="U110" s="88"/>
      <c r="V110" s="88"/>
      <c r="W110" s="88"/>
    </row>
    <row r="111" spans="1:23" x14ac:dyDescent="0.25">
      <c r="A111" s="98" t="s">
        <v>765</v>
      </c>
      <c r="B111" s="82" t="s">
        <v>504</v>
      </c>
      <c r="C111" s="83" t="s">
        <v>766</v>
      </c>
      <c r="D111" s="83"/>
      <c r="E111" s="84">
        <v>103</v>
      </c>
      <c r="F111" s="82" t="s">
        <v>480</v>
      </c>
      <c r="G111" s="85"/>
      <c r="H111" s="82" t="s">
        <v>729</v>
      </c>
      <c r="I111" s="82" t="s">
        <v>482</v>
      </c>
      <c r="J111" s="82">
        <v>2</v>
      </c>
      <c r="K111" s="82" t="s">
        <v>483</v>
      </c>
      <c r="L111" s="86"/>
      <c r="M111" s="87"/>
      <c r="N111" s="88"/>
      <c r="O111" s="88"/>
      <c r="P111" s="88"/>
      <c r="Q111" s="88"/>
      <c r="R111" s="88"/>
      <c r="S111" s="88"/>
      <c r="T111" s="88"/>
      <c r="U111" s="88"/>
      <c r="V111" s="88"/>
      <c r="W111" s="88"/>
    </row>
    <row r="112" spans="1:23" x14ac:dyDescent="0.25">
      <c r="A112" s="98" t="s">
        <v>767</v>
      </c>
      <c r="B112" s="82" t="s">
        <v>597</v>
      </c>
      <c r="C112" s="83" t="s">
        <v>768</v>
      </c>
      <c r="D112" s="83"/>
      <c r="E112" s="84">
        <v>104</v>
      </c>
      <c r="F112" s="82" t="s">
        <v>480</v>
      </c>
      <c r="G112" s="85"/>
      <c r="H112" s="82" t="s">
        <v>729</v>
      </c>
      <c r="I112" s="82" t="s">
        <v>482</v>
      </c>
      <c r="J112" s="82">
        <v>2</v>
      </c>
      <c r="K112" s="82" t="s">
        <v>483</v>
      </c>
      <c r="L112" s="83" t="s">
        <v>599</v>
      </c>
      <c r="M112" s="89" t="s">
        <v>769</v>
      </c>
      <c r="N112" s="88"/>
      <c r="O112" s="88"/>
      <c r="P112" s="88"/>
      <c r="Q112" s="88"/>
      <c r="R112" s="88"/>
      <c r="S112" s="88"/>
      <c r="T112" s="88"/>
      <c r="U112" s="88"/>
      <c r="V112" s="88"/>
      <c r="W112" s="88"/>
    </row>
    <row r="113" spans="1:23" x14ac:dyDescent="0.25">
      <c r="A113" s="98" t="s">
        <v>770</v>
      </c>
      <c r="B113" s="82" t="s">
        <v>504</v>
      </c>
      <c r="C113" s="83" t="s">
        <v>771</v>
      </c>
      <c r="D113" s="83"/>
      <c r="E113" s="84">
        <v>105</v>
      </c>
      <c r="F113" s="82" t="s">
        <v>480</v>
      </c>
      <c r="G113" s="85"/>
      <c r="H113" s="82" t="s">
        <v>729</v>
      </c>
      <c r="I113" s="82" t="s">
        <v>482</v>
      </c>
      <c r="J113" s="82">
        <v>2</v>
      </c>
      <c r="K113" s="82" t="s">
        <v>483</v>
      </c>
      <c r="L113" s="83" t="s">
        <v>540</v>
      </c>
      <c r="M113" s="89" t="s">
        <v>772</v>
      </c>
      <c r="N113" s="88"/>
      <c r="O113" s="88"/>
      <c r="P113" s="88"/>
      <c r="Q113" s="88"/>
      <c r="R113" s="88"/>
      <c r="S113" s="88"/>
      <c r="T113" s="88"/>
      <c r="U113" s="88"/>
      <c r="V113" s="88"/>
      <c r="W113" s="88"/>
    </row>
    <row r="114" spans="1:23" x14ac:dyDescent="0.25">
      <c r="A114" s="98" t="s">
        <v>773</v>
      </c>
      <c r="B114" s="82" t="s">
        <v>597</v>
      </c>
      <c r="C114" s="83" t="s">
        <v>774</v>
      </c>
      <c r="D114" s="83"/>
      <c r="E114" s="84">
        <v>106</v>
      </c>
      <c r="F114" s="82" t="s">
        <v>480</v>
      </c>
      <c r="G114" s="85"/>
      <c r="H114" s="82" t="s">
        <v>729</v>
      </c>
      <c r="I114" s="82" t="s">
        <v>482</v>
      </c>
      <c r="J114" s="82">
        <v>2</v>
      </c>
      <c r="K114" s="82" t="s">
        <v>483</v>
      </c>
      <c r="L114" s="83" t="s">
        <v>599</v>
      </c>
      <c r="M114" s="89" t="s">
        <v>775</v>
      </c>
      <c r="N114" s="88"/>
      <c r="O114" s="88"/>
      <c r="P114" s="88"/>
      <c r="Q114" s="88"/>
      <c r="R114" s="88"/>
      <c r="S114" s="88"/>
      <c r="T114" s="88"/>
      <c r="U114" s="88"/>
      <c r="V114" s="88"/>
      <c r="W114" s="88"/>
    </row>
    <row r="115" spans="1:23" x14ac:dyDescent="0.25">
      <c r="A115" s="98" t="s">
        <v>776</v>
      </c>
      <c r="B115" s="82" t="s">
        <v>504</v>
      </c>
      <c r="C115" s="83" t="s">
        <v>777</v>
      </c>
      <c r="D115" s="83"/>
      <c r="E115" s="84">
        <v>107</v>
      </c>
      <c r="F115" s="82" t="s">
        <v>480</v>
      </c>
      <c r="G115" s="85"/>
      <c r="H115" s="82" t="s">
        <v>729</v>
      </c>
      <c r="I115" s="82" t="s">
        <v>482</v>
      </c>
      <c r="J115" s="82">
        <v>2</v>
      </c>
      <c r="K115" s="82" t="s">
        <v>483</v>
      </c>
      <c r="L115" s="86"/>
      <c r="M115" s="87"/>
      <c r="N115" s="88"/>
      <c r="O115" s="88"/>
      <c r="P115" s="88"/>
      <c r="Q115" s="88"/>
      <c r="R115" s="88"/>
      <c r="S115" s="88"/>
      <c r="T115" s="88"/>
      <c r="U115" s="88"/>
      <c r="V115" s="88"/>
      <c r="W115" s="88"/>
    </row>
    <row r="116" spans="1:23" x14ac:dyDescent="0.25">
      <c r="A116" s="98" t="s">
        <v>778</v>
      </c>
      <c r="B116" s="82" t="s">
        <v>597</v>
      </c>
      <c r="C116" s="83" t="s">
        <v>779</v>
      </c>
      <c r="D116" s="83"/>
      <c r="E116" s="84">
        <v>108</v>
      </c>
      <c r="F116" s="82" t="s">
        <v>480</v>
      </c>
      <c r="G116" s="85"/>
      <c r="H116" s="82" t="s">
        <v>729</v>
      </c>
      <c r="I116" s="82" t="s">
        <v>482</v>
      </c>
      <c r="J116" s="82">
        <v>2</v>
      </c>
      <c r="K116" s="82" t="s">
        <v>483</v>
      </c>
      <c r="L116" s="83" t="s">
        <v>599</v>
      </c>
      <c r="M116" s="89" t="s">
        <v>780</v>
      </c>
      <c r="N116" s="88"/>
      <c r="O116" s="88"/>
      <c r="P116" s="88"/>
      <c r="Q116" s="88"/>
      <c r="R116" s="88"/>
      <c r="S116" s="88"/>
      <c r="T116" s="88"/>
      <c r="U116" s="88"/>
      <c r="V116" s="88"/>
      <c r="W116" s="88"/>
    </row>
    <row r="117" spans="1:23" x14ac:dyDescent="0.25">
      <c r="A117" s="98" t="s">
        <v>781</v>
      </c>
      <c r="B117" s="82" t="s">
        <v>504</v>
      </c>
      <c r="C117" s="83" t="s">
        <v>782</v>
      </c>
      <c r="D117" s="83"/>
      <c r="E117" s="84">
        <v>109</v>
      </c>
      <c r="F117" s="82" t="s">
        <v>480</v>
      </c>
      <c r="G117" s="85"/>
      <c r="H117" s="82" t="s">
        <v>729</v>
      </c>
      <c r="I117" s="82" t="s">
        <v>482</v>
      </c>
      <c r="J117" s="82">
        <v>2</v>
      </c>
      <c r="K117" s="82" t="s">
        <v>483</v>
      </c>
      <c r="L117" s="86"/>
      <c r="M117" s="87"/>
      <c r="N117" s="88"/>
      <c r="O117" s="88"/>
      <c r="P117" s="88"/>
      <c r="Q117" s="88"/>
      <c r="R117" s="88"/>
      <c r="S117" s="88"/>
      <c r="T117" s="88"/>
      <c r="U117" s="88"/>
      <c r="V117" s="88"/>
      <c r="W117" s="88"/>
    </row>
    <row r="118" spans="1:23" x14ac:dyDescent="0.25">
      <c r="A118" s="98" t="s">
        <v>783</v>
      </c>
      <c r="B118" s="82" t="s">
        <v>597</v>
      </c>
      <c r="C118" s="83" t="s">
        <v>784</v>
      </c>
      <c r="D118" s="83"/>
      <c r="E118" s="84">
        <v>110</v>
      </c>
      <c r="F118" s="82" t="s">
        <v>480</v>
      </c>
      <c r="G118" s="85"/>
      <c r="H118" s="82" t="s">
        <v>729</v>
      </c>
      <c r="I118" s="82" t="s">
        <v>482</v>
      </c>
      <c r="J118" s="82">
        <v>2</v>
      </c>
      <c r="K118" s="82" t="s">
        <v>483</v>
      </c>
      <c r="L118" s="83" t="s">
        <v>599</v>
      </c>
      <c r="M118" s="89" t="s">
        <v>785</v>
      </c>
      <c r="N118" s="88"/>
      <c r="O118" s="88"/>
      <c r="P118" s="88"/>
      <c r="Q118" s="88"/>
      <c r="R118" s="88"/>
      <c r="S118" s="88"/>
      <c r="T118" s="88"/>
      <c r="U118" s="88"/>
      <c r="V118" s="88"/>
      <c r="W118" s="88"/>
    </row>
    <row r="119" spans="1:23" x14ac:dyDescent="0.25">
      <c r="A119" s="98" t="s">
        <v>786</v>
      </c>
      <c r="B119" s="82" t="s">
        <v>504</v>
      </c>
      <c r="C119" s="83" t="s">
        <v>787</v>
      </c>
      <c r="D119" s="83"/>
      <c r="E119" s="84">
        <v>111</v>
      </c>
      <c r="F119" s="82" t="s">
        <v>480</v>
      </c>
      <c r="G119" s="85"/>
      <c r="H119" s="82" t="s">
        <v>729</v>
      </c>
      <c r="I119" s="82" t="s">
        <v>482</v>
      </c>
      <c r="J119" s="82">
        <v>2</v>
      </c>
      <c r="K119" s="82" t="s">
        <v>483</v>
      </c>
      <c r="L119" s="83" t="s">
        <v>540</v>
      </c>
      <c r="M119" s="89" t="s">
        <v>788</v>
      </c>
      <c r="N119" s="88"/>
      <c r="O119" s="88"/>
      <c r="P119" s="88"/>
      <c r="Q119" s="88"/>
      <c r="R119" s="88"/>
      <c r="S119" s="88"/>
      <c r="T119" s="88"/>
      <c r="U119" s="88"/>
      <c r="V119" s="88"/>
      <c r="W119" s="88"/>
    </row>
    <row r="120" spans="1:23" x14ac:dyDescent="0.25">
      <c r="A120" s="98" t="s">
        <v>789</v>
      </c>
      <c r="B120" s="82" t="s">
        <v>597</v>
      </c>
      <c r="C120" s="83" t="s">
        <v>790</v>
      </c>
      <c r="D120" s="83"/>
      <c r="E120" s="84">
        <v>112</v>
      </c>
      <c r="F120" s="82" t="s">
        <v>480</v>
      </c>
      <c r="G120" s="85"/>
      <c r="H120" s="82" t="s">
        <v>729</v>
      </c>
      <c r="I120" s="82" t="s">
        <v>482</v>
      </c>
      <c r="J120" s="82">
        <v>2</v>
      </c>
      <c r="K120" s="82" t="s">
        <v>483</v>
      </c>
      <c r="L120" s="83" t="s">
        <v>599</v>
      </c>
      <c r="M120" s="89" t="s">
        <v>791</v>
      </c>
      <c r="N120" s="88"/>
      <c r="O120" s="88"/>
      <c r="P120" s="88"/>
      <c r="Q120" s="88"/>
      <c r="R120" s="88"/>
      <c r="S120" s="88"/>
      <c r="T120" s="88"/>
      <c r="U120" s="88"/>
      <c r="V120" s="88"/>
      <c r="W120" s="88"/>
    </row>
    <row r="121" spans="1:23" x14ac:dyDescent="0.25">
      <c r="A121" s="98" t="s">
        <v>792</v>
      </c>
      <c r="B121" s="82" t="s">
        <v>504</v>
      </c>
      <c r="C121" s="83" t="s">
        <v>793</v>
      </c>
      <c r="D121" s="83"/>
      <c r="E121" s="84">
        <v>113</v>
      </c>
      <c r="F121" s="82" t="s">
        <v>480</v>
      </c>
      <c r="G121" s="85"/>
      <c r="H121" s="82" t="s">
        <v>729</v>
      </c>
      <c r="I121" s="82" t="s">
        <v>482</v>
      </c>
      <c r="J121" s="82">
        <v>2</v>
      </c>
      <c r="K121" s="82" t="s">
        <v>483</v>
      </c>
      <c r="L121" s="86"/>
      <c r="M121" s="87"/>
      <c r="N121" s="88"/>
      <c r="O121" s="88"/>
      <c r="P121" s="88"/>
      <c r="Q121" s="88"/>
      <c r="R121" s="88"/>
      <c r="S121" s="88"/>
      <c r="T121" s="88"/>
      <c r="U121" s="88"/>
      <c r="V121" s="88"/>
      <c r="W121" s="88"/>
    </row>
    <row r="122" spans="1:23" x14ac:dyDescent="0.25">
      <c r="A122" s="98" t="s">
        <v>794</v>
      </c>
      <c r="B122" s="82" t="s">
        <v>597</v>
      </c>
      <c r="C122" s="83" t="s">
        <v>795</v>
      </c>
      <c r="D122" s="83"/>
      <c r="E122" s="84">
        <v>114</v>
      </c>
      <c r="F122" s="82" t="s">
        <v>480</v>
      </c>
      <c r="G122" s="85"/>
      <c r="H122" s="82" t="s">
        <v>729</v>
      </c>
      <c r="I122" s="82" t="s">
        <v>482</v>
      </c>
      <c r="J122" s="82">
        <v>2</v>
      </c>
      <c r="K122" s="82" t="s">
        <v>483</v>
      </c>
      <c r="L122" s="83" t="s">
        <v>599</v>
      </c>
      <c r="M122" s="89" t="s">
        <v>796</v>
      </c>
      <c r="N122" s="88"/>
      <c r="O122" s="88"/>
      <c r="P122" s="88"/>
      <c r="Q122" s="88"/>
      <c r="R122" s="88"/>
      <c r="S122" s="88"/>
      <c r="T122" s="88"/>
      <c r="U122" s="88"/>
      <c r="V122" s="88"/>
      <c r="W122" s="88"/>
    </row>
    <row r="123" spans="1:23" x14ac:dyDescent="0.25">
      <c r="A123" s="98" t="s">
        <v>797</v>
      </c>
      <c r="B123" s="82" t="s">
        <v>504</v>
      </c>
      <c r="C123" s="83" t="s">
        <v>798</v>
      </c>
      <c r="D123" s="83"/>
      <c r="E123" s="84">
        <v>115</v>
      </c>
      <c r="F123" s="82" t="s">
        <v>480</v>
      </c>
      <c r="G123" s="85"/>
      <c r="H123" s="82" t="s">
        <v>729</v>
      </c>
      <c r="I123" s="82" t="s">
        <v>482</v>
      </c>
      <c r="J123" s="82">
        <v>2</v>
      </c>
      <c r="K123" s="82" t="s">
        <v>483</v>
      </c>
      <c r="L123" s="86"/>
      <c r="M123" s="87"/>
      <c r="N123" s="88"/>
      <c r="O123" s="88"/>
      <c r="P123" s="88"/>
      <c r="Q123" s="88"/>
      <c r="R123" s="88"/>
      <c r="S123" s="88"/>
      <c r="T123" s="88"/>
      <c r="U123" s="88"/>
      <c r="V123" s="88"/>
      <c r="W123" s="88"/>
    </row>
    <row r="124" spans="1:23" x14ac:dyDescent="0.25">
      <c r="A124" s="98" t="s">
        <v>799</v>
      </c>
      <c r="B124" s="82" t="s">
        <v>597</v>
      </c>
      <c r="C124" s="83" t="s">
        <v>800</v>
      </c>
      <c r="D124" s="83"/>
      <c r="E124" s="84">
        <v>116</v>
      </c>
      <c r="F124" s="82" t="s">
        <v>480</v>
      </c>
      <c r="G124" s="85"/>
      <c r="H124" s="82" t="s">
        <v>729</v>
      </c>
      <c r="I124" s="82" t="s">
        <v>482</v>
      </c>
      <c r="J124" s="82">
        <v>2</v>
      </c>
      <c r="K124" s="82" t="s">
        <v>483</v>
      </c>
      <c r="L124" s="83" t="s">
        <v>599</v>
      </c>
      <c r="M124" s="89" t="s">
        <v>801</v>
      </c>
      <c r="N124" s="88"/>
      <c r="O124" s="88"/>
      <c r="P124" s="88"/>
      <c r="Q124" s="88"/>
      <c r="R124" s="88"/>
      <c r="S124" s="88"/>
      <c r="T124" s="88"/>
      <c r="U124" s="88"/>
      <c r="V124" s="88"/>
      <c r="W124" s="88"/>
    </row>
    <row r="125" spans="1:23" x14ac:dyDescent="0.25">
      <c r="A125" s="98" t="s">
        <v>802</v>
      </c>
      <c r="B125" s="82" t="s">
        <v>504</v>
      </c>
      <c r="C125" s="83" t="s">
        <v>803</v>
      </c>
      <c r="D125" s="83"/>
      <c r="E125" s="84">
        <v>117</v>
      </c>
      <c r="F125" s="82" t="s">
        <v>480</v>
      </c>
      <c r="G125" s="85"/>
      <c r="H125" s="82" t="s">
        <v>729</v>
      </c>
      <c r="I125" s="82" t="s">
        <v>482</v>
      </c>
      <c r="J125" s="82">
        <v>2</v>
      </c>
      <c r="K125" s="82" t="s">
        <v>483</v>
      </c>
      <c r="L125" s="83" t="s">
        <v>540</v>
      </c>
      <c r="M125" s="89" t="s">
        <v>804</v>
      </c>
      <c r="N125" s="88"/>
      <c r="O125" s="88"/>
      <c r="P125" s="88"/>
      <c r="Q125" s="88"/>
      <c r="R125" s="88"/>
      <c r="S125" s="88"/>
      <c r="T125" s="88"/>
      <c r="U125" s="88"/>
      <c r="V125" s="88"/>
      <c r="W125" s="88"/>
    </row>
    <row r="126" spans="1:23" x14ac:dyDescent="0.25">
      <c r="A126" s="98" t="s">
        <v>805</v>
      </c>
      <c r="B126" s="82" t="s">
        <v>597</v>
      </c>
      <c r="C126" s="83" t="s">
        <v>806</v>
      </c>
      <c r="D126" s="83"/>
      <c r="E126" s="84">
        <v>118</v>
      </c>
      <c r="F126" s="82" t="s">
        <v>480</v>
      </c>
      <c r="G126" s="85"/>
      <c r="H126" s="82" t="s">
        <v>729</v>
      </c>
      <c r="I126" s="82" t="s">
        <v>482</v>
      </c>
      <c r="J126" s="82">
        <v>2</v>
      </c>
      <c r="K126" s="82" t="s">
        <v>483</v>
      </c>
      <c r="L126" s="83" t="s">
        <v>599</v>
      </c>
      <c r="M126" s="89" t="s">
        <v>807</v>
      </c>
      <c r="N126" s="88"/>
      <c r="O126" s="88"/>
      <c r="P126" s="88"/>
      <c r="Q126" s="88"/>
      <c r="R126" s="88"/>
      <c r="S126" s="88"/>
      <c r="T126" s="88"/>
      <c r="U126" s="88"/>
      <c r="V126" s="88"/>
      <c r="W126" s="88"/>
    </row>
    <row r="127" spans="1:23" x14ac:dyDescent="0.25">
      <c r="A127" s="98" t="s">
        <v>808</v>
      </c>
      <c r="B127" s="82" t="s">
        <v>504</v>
      </c>
      <c r="C127" s="83" t="s">
        <v>809</v>
      </c>
      <c r="D127" s="83"/>
      <c r="E127" s="84">
        <v>119</v>
      </c>
      <c r="F127" s="82" t="s">
        <v>480</v>
      </c>
      <c r="G127" s="85"/>
      <c r="H127" s="82" t="s">
        <v>729</v>
      </c>
      <c r="I127" s="82" t="s">
        <v>482</v>
      </c>
      <c r="J127" s="82">
        <v>2</v>
      </c>
      <c r="K127" s="82" t="s">
        <v>483</v>
      </c>
      <c r="L127" s="86"/>
      <c r="M127" s="87"/>
      <c r="N127" s="88"/>
      <c r="O127" s="88"/>
      <c r="P127" s="88"/>
      <c r="Q127" s="88"/>
      <c r="R127" s="88"/>
      <c r="S127" s="88"/>
      <c r="T127" s="88"/>
      <c r="U127" s="88"/>
      <c r="V127" s="88"/>
      <c r="W127" s="88"/>
    </row>
    <row r="128" spans="1:23" x14ac:dyDescent="0.25">
      <c r="A128" s="98" t="s">
        <v>810</v>
      </c>
      <c r="B128" s="82" t="s">
        <v>597</v>
      </c>
      <c r="C128" s="83" t="s">
        <v>811</v>
      </c>
      <c r="D128" s="83"/>
      <c r="E128" s="84">
        <v>120</v>
      </c>
      <c r="F128" s="82" t="s">
        <v>480</v>
      </c>
      <c r="G128" s="85"/>
      <c r="H128" s="82" t="s">
        <v>729</v>
      </c>
      <c r="I128" s="82" t="s">
        <v>482</v>
      </c>
      <c r="J128" s="82">
        <v>2</v>
      </c>
      <c r="K128" s="82" t="s">
        <v>483</v>
      </c>
      <c r="L128" s="83" t="s">
        <v>599</v>
      </c>
      <c r="M128" s="89" t="s">
        <v>812</v>
      </c>
      <c r="N128" s="88"/>
      <c r="O128" s="88"/>
      <c r="P128" s="88"/>
      <c r="Q128" s="88"/>
      <c r="R128" s="88"/>
      <c r="S128" s="88"/>
      <c r="T128" s="88"/>
      <c r="U128" s="88"/>
      <c r="V128" s="88"/>
      <c r="W128" s="88"/>
    </row>
    <row r="129" spans="1:23" x14ac:dyDescent="0.25">
      <c r="A129" s="98" t="s">
        <v>813</v>
      </c>
      <c r="B129" s="82" t="s">
        <v>504</v>
      </c>
      <c r="C129" s="83" t="s">
        <v>814</v>
      </c>
      <c r="D129" s="83"/>
      <c r="E129" s="84">
        <v>121</v>
      </c>
      <c r="F129" s="82" t="s">
        <v>480</v>
      </c>
      <c r="G129" s="85"/>
      <c r="H129" s="82" t="s">
        <v>729</v>
      </c>
      <c r="I129" s="82" t="s">
        <v>482</v>
      </c>
      <c r="J129" s="82">
        <v>2</v>
      </c>
      <c r="K129" s="82" t="s">
        <v>483</v>
      </c>
      <c r="L129" s="86"/>
      <c r="M129" s="87"/>
      <c r="N129" s="88"/>
      <c r="O129" s="88"/>
      <c r="P129" s="88"/>
      <c r="Q129" s="88"/>
      <c r="R129" s="88"/>
      <c r="S129" s="88"/>
      <c r="T129" s="88"/>
      <c r="U129" s="88"/>
      <c r="V129" s="88"/>
      <c r="W129" s="88"/>
    </row>
    <row r="130" spans="1:23" x14ac:dyDescent="0.25">
      <c r="A130" s="98" t="s">
        <v>815</v>
      </c>
      <c r="B130" s="82" t="s">
        <v>597</v>
      </c>
      <c r="C130" s="83" t="s">
        <v>816</v>
      </c>
      <c r="D130" s="83"/>
      <c r="E130" s="84">
        <v>122</v>
      </c>
      <c r="F130" s="82" t="s">
        <v>480</v>
      </c>
      <c r="G130" s="85"/>
      <c r="H130" s="82" t="s">
        <v>729</v>
      </c>
      <c r="I130" s="82" t="s">
        <v>482</v>
      </c>
      <c r="J130" s="82">
        <v>2</v>
      </c>
      <c r="K130" s="82" t="s">
        <v>483</v>
      </c>
      <c r="L130" s="83" t="s">
        <v>599</v>
      </c>
      <c r="M130" s="89" t="s">
        <v>817</v>
      </c>
      <c r="N130" s="88"/>
      <c r="O130" s="88"/>
      <c r="P130" s="88"/>
      <c r="Q130" s="88"/>
      <c r="R130" s="88"/>
      <c r="S130" s="88"/>
      <c r="T130" s="88"/>
      <c r="U130" s="88"/>
      <c r="V130" s="88"/>
      <c r="W130" s="88"/>
    </row>
    <row r="131" spans="1:23" x14ac:dyDescent="0.25">
      <c r="A131" s="98" t="s">
        <v>818</v>
      </c>
      <c r="B131" s="82" t="s">
        <v>504</v>
      </c>
      <c r="C131" s="83" t="s">
        <v>819</v>
      </c>
      <c r="D131" s="83"/>
      <c r="E131" s="84">
        <v>123</v>
      </c>
      <c r="F131" s="82" t="s">
        <v>480</v>
      </c>
      <c r="G131" s="85"/>
      <c r="H131" s="82" t="s">
        <v>729</v>
      </c>
      <c r="I131" s="82" t="s">
        <v>482</v>
      </c>
      <c r="J131" s="82">
        <v>2</v>
      </c>
      <c r="K131" s="82" t="s">
        <v>483</v>
      </c>
      <c r="L131" s="83" t="s">
        <v>540</v>
      </c>
      <c r="M131" s="89" t="s">
        <v>820</v>
      </c>
      <c r="N131" s="88"/>
      <c r="O131" s="88"/>
      <c r="P131" s="88"/>
      <c r="Q131" s="88"/>
      <c r="R131" s="88"/>
      <c r="S131" s="88"/>
      <c r="T131" s="88"/>
      <c r="U131" s="88"/>
      <c r="V131" s="88"/>
      <c r="W131" s="88"/>
    </row>
    <row r="132" spans="1:23" x14ac:dyDescent="0.25">
      <c r="A132" s="98" t="s">
        <v>821</v>
      </c>
      <c r="B132" s="82" t="s">
        <v>597</v>
      </c>
      <c r="C132" s="83" t="s">
        <v>822</v>
      </c>
      <c r="D132" s="83"/>
      <c r="E132" s="84">
        <v>124</v>
      </c>
      <c r="F132" s="82" t="s">
        <v>480</v>
      </c>
      <c r="G132" s="85"/>
      <c r="H132" s="82" t="s">
        <v>729</v>
      </c>
      <c r="I132" s="82" t="s">
        <v>482</v>
      </c>
      <c r="J132" s="82">
        <v>2</v>
      </c>
      <c r="K132" s="82" t="s">
        <v>483</v>
      </c>
      <c r="L132" s="83" t="s">
        <v>599</v>
      </c>
      <c r="M132" s="89" t="s">
        <v>823</v>
      </c>
      <c r="N132" s="88"/>
      <c r="O132" s="88"/>
      <c r="P132" s="88"/>
      <c r="Q132" s="88"/>
      <c r="R132" s="88"/>
      <c r="S132" s="88"/>
      <c r="T132" s="88"/>
      <c r="U132" s="88"/>
      <c r="V132" s="88"/>
      <c r="W132" s="88"/>
    </row>
    <row r="133" spans="1:23" x14ac:dyDescent="0.25">
      <c r="A133" s="98" t="s">
        <v>824</v>
      </c>
      <c r="B133" s="82" t="s">
        <v>543</v>
      </c>
      <c r="C133" s="83" t="s">
        <v>68</v>
      </c>
      <c r="D133" s="83"/>
      <c r="E133" s="84">
        <v>125</v>
      </c>
      <c r="F133" s="82" t="s">
        <v>480</v>
      </c>
      <c r="G133" s="85"/>
      <c r="H133" s="82" t="s">
        <v>729</v>
      </c>
      <c r="I133" s="82" t="s">
        <v>482</v>
      </c>
      <c r="J133" s="82">
        <v>2</v>
      </c>
      <c r="K133" s="82" t="s">
        <v>483</v>
      </c>
      <c r="L133" s="86"/>
      <c r="M133" s="87"/>
      <c r="N133" s="88"/>
      <c r="O133" s="88"/>
      <c r="P133" s="88"/>
      <c r="Q133" s="88"/>
      <c r="R133" s="88"/>
      <c r="S133" s="88"/>
      <c r="T133" s="88"/>
      <c r="U133" s="88"/>
      <c r="V133" s="88"/>
      <c r="W133" s="88"/>
    </row>
    <row r="134" spans="1:23" x14ac:dyDescent="0.25">
      <c r="A134" s="98" t="s">
        <v>825</v>
      </c>
      <c r="B134" s="82" t="s">
        <v>543</v>
      </c>
      <c r="C134" s="83" t="s">
        <v>69</v>
      </c>
      <c r="D134" s="83"/>
      <c r="E134" s="84">
        <v>126</v>
      </c>
      <c r="F134" s="82" t="s">
        <v>480</v>
      </c>
      <c r="G134" s="85"/>
      <c r="H134" s="82" t="s">
        <v>729</v>
      </c>
      <c r="I134" s="82" t="s">
        <v>482</v>
      </c>
      <c r="J134" s="82">
        <v>2</v>
      </c>
      <c r="K134" s="82" t="s">
        <v>483</v>
      </c>
      <c r="L134" s="86"/>
      <c r="M134" s="87"/>
      <c r="N134" s="88"/>
      <c r="O134" s="88"/>
      <c r="P134" s="88"/>
      <c r="Q134" s="88"/>
      <c r="R134" s="88"/>
      <c r="S134" s="88"/>
      <c r="T134" s="88"/>
      <c r="U134" s="88"/>
      <c r="V134" s="88"/>
      <c r="W134" s="88"/>
    </row>
    <row r="135" spans="1:23" x14ac:dyDescent="0.25">
      <c r="A135" s="98" t="s">
        <v>826</v>
      </c>
      <c r="B135" s="82" t="s">
        <v>504</v>
      </c>
      <c r="C135" s="83" t="s">
        <v>827</v>
      </c>
      <c r="D135" s="83"/>
      <c r="E135" s="84">
        <v>127</v>
      </c>
      <c r="F135" s="82" t="s">
        <v>480</v>
      </c>
      <c r="G135" s="85"/>
      <c r="H135" s="82" t="s">
        <v>729</v>
      </c>
      <c r="I135" s="82" t="s">
        <v>482</v>
      </c>
      <c r="J135" s="82">
        <v>2</v>
      </c>
      <c r="K135" s="82" t="s">
        <v>483</v>
      </c>
      <c r="L135" s="86"/>
      <c r="M135" s="87"/>
      <c r="N135" s="88"/>
      <c r="O135" s="88"/>
      <c r="P135" s="88"/>
      <c r="Q135" s="88"/>
      <c r="R135" s="88"/>
      <c r="S135" s="88"/>
      <c r="T135" s="88"/>
      <c r="U135" s="88"/>
      <c r="V135" s="88"/>
      <c r="W135" s="88"/>
    </row>
    <row r="136" spans="1:23" x14ac:dyDescent="0.25">
      <c r="A136" s="98" t="s">
        <v>828</v>
      </c>
      <c r="B136" s="82" t="s">
        <v>543</v>
      </c>
      <c r="C136" s="83" t="s">
        <v>829</v>
      </c>
      <c r="D136" s="83"/>
      <c r="E136" s="84">
        <v>128</v>
      </c>
      <c r="F136" s="82" t="s">
        <v>480</v>
      </c>
      <c r="G136" s="85"/>
      <c r="H136" s="82" t="s">
        <v>729</v>
      </c>
      <c r="I136" s="82" t="s">
        <v>482</v>
      </c>
      <c r="J136" s="82">
        <v>2</v>
      </c>
      <c r="K136" s="82" t="s">
        <v>483</v>
      </c>
      <c r="L136" s="86"/>
      <c r="M136" s="87"/>
      <c r="N136" s="88"/>
      <c r="O136" s="88"/>
      <c r="P136" s="88"/>
      <c r="Q136" s="88"/>
      <c r="R136" s="88"/>
      <c r="S136" s="88"/>
      <c r="T136" s="88"/>
      <c r="U136" s="88"/>
      <c r="V136" s="88"/>
      <c r="W136" s="88"/>
    </row>
    <row r="137" spans="1:23" x14ac:dyDescent="0.25">
      <c r="A137" s="83" t="s">
        <v>830</v>
      </c>
      <c r="B137" s="82" t="s">
        <v>543</v>
      </c>
      <c r="C137" s="83" t="s">
        <v>831</v>
      </c>
      <c r="D137" s="83"/>
      <c r="E137" s="84">
        <v>129</v>
      </c>
      <c r="F137" s="82" t="s">
        <v>480</v>
      </c>
      <c r="G137" s="85"/>
      <c r="H137" s="82" t="s">
        <v>481</v>
      </c>
      <c r="I137" s="82" t="s">
        <v>482</v>
      </c>
      <c r="J137" s="99">
        <v>1</v>
      </c>
      <c r="K137" s="82" t="s">
        <v>483</v>
      </c>
      <c r="L137" s="86"/>
      <c r="M137" s="87"/>
      <c r="N137" s="88"/>
      <c r="O137" s="88"/>
      <c r="P137" s="88"/>
      <c r="Q137" s="88"/>
      <c r="R137" s="88"/>
      <c r="S137" s="88"/>
      <c r="T137" s="88"/>
      <c r="U137" s="88"/>
      <c r="V137" s="88"/>
      <c r="W137" s="88"/>
    </row>
    <row r="138" spans="1:23" x14ac:dyDescent="0.25">
      <c r="A138" s="83" t="s">
        <v>832</v>
      </c>
      <c r="B138" s="82" t="s">
        <v>543</v>
      </c>
      <c r="C138" s="83" t="s">
        <v>833</v>
      </c>
      <c r="D138" s="83"/>
      <c r="E138" s="84">
        <v>130</v>
      </c>
      <c r="F138" s="82" t="s">
        <v>480</v>
      </c>
      <c r="G138" s="85"/>
      <c r="H138" s="82" t="s">
        <v>834</v>
      </c>
      <c r="I138" s="82" t="s">
        <v>482</v>
      </c>
      <c r="J138" s="82">
        <v>3</v>
      </c>
      <c r="K138" s="82" t="s">
        <v>483</v>
      </c>
      <c r="L138" s="86"/>
      <c r="M138" s="87"/>
      <c r="N138" s="88"/>
      <c r="O138" s="88"/>
      <c r="P138" s="88"/>
      <c r="Q138" s="88"/>
      <c r="R138" s="88"/>
      <c r="S138" s="88"/>
      <c r="T138" s="88"/>
      <c r="U138" s="88"/>
      <c r="V138" s="88"/>
      <c r="W138" s="88"/>
    </row>
    <row r="139" spans="1:23" x14ac:dyDescent="0.25">
      <c r="A139" s="83" t="s">
        <v>835</v>
      </c>
      <c r="B139" s="82" t="s">
        <v>504</v>
      </c>
      <c r="C139" s="83" t="s">
        <v>836</v>
      </c>
      <c r="D139" s="83"/>
      <c r="E139" s="84">
        <v>131</v>
      </c>
      <c r="F139" s="82" t="s">
        <v>480</v>
      </c>
      <c r="G139" s="85"/>
      <c r="H139" s="82" t="s">
        <v>481</v>
      </c>
      <c r="I139" s="82" t="s">
        <v>482</v>
      </c>
      <c r="J139" s="82">
        <v>1</v>
      </c>
      <c r="K139" s="82" t="s">
        <v>483</v>
      </c>
      <c r="L139" s="86"/>
      <c r="M139" s="87"/>
      <c r="N139" s="88"/>
      <c r="O139" s="88"/>
      <c r="P139" s="88"/>
      <c r="Q139" s="88"/>
      <c r="R139" s="88"/>
      <c r="S139" s="88"/>
      <c r="T139" s="88"/>
      <c r="U139" s="88"/>
      <c r="V139" s="88"/>
      <c r="W139" s="88"/>
    </row>
    <row r="140" spans="1:23" x14ac:dyDescent="0.25">
      <c r="A140" s="83" t="s">
        <v>837</v>
      </c>
      <c r="B140" s="82" t="s">
        <v>504</v>
      </c>
      <c r="C140" s="83" t="s">
        <v>838</v>
      </c>
      <c r="D140" s="83"/>
      <c r="E140" s="84">
        <v>132</v>
      </c>
      <c r="F140" s="82" t="s">
        <v>480</v>
      </c>
      <c r="G140" s="85"/>
      <c r="H140" s="82" t="s">
        <v>481</v>
      </c>
      <c r="I140" s="82" t="s">
        <v>482</v>
      </c>
      <c r="J140" s="82">
        <v>1</v>
      </c>
      <c r="K140" s="82" t="s">
        <v>483</v>
      </c>
      <c r="L140" s="86"/>
      <c r="M140" s="87"/>
      <c r="N140" s="88"/>
      <c r="O140" s="88"/>
      <c r="P140" s="88"/>
      <c r="Q140" s="88"/>
      <c r="R140" s="88"/>
      <c r="S140" s="88"/>
      <c r="T140" s="88"/>
      <c r="U140" s="88"/>
      <c r="V140" s="88"/>
      <c r="W140" s="88"/>
    </row>
    <row r="141" spans="1:23" x14ac:dyDescent="0.25">
      <c r="A141" s="83" t="s">
        <v>839</v>
      </c>
      <c r="B141" s="82" t="s">
        <v>504</v>
      </c>
      <c r="C141" s="83" t="s">
        <v>840</v>
      </c>
      <c r="D141" s="83"/>
      <c r="E141" s="84">
        <v>133</v>
      </c>
      <c r="F141" s="82" t="s">
        <v>480</v>
      </c>
      <c r="G141" s="85"/>
      <c r="H141" s="82" t="s">
        <v>481</v>
      </c>
      <c r="I141" s="82" t="s">
        <v>482</v>
      </c>
      <c r="J141" s="82">
        <v>1</v>
      </c>
      <c r="K141" s="82" t="s">
        <v>483</v>
      </c>
      <c r="L141" s="83" t="s">
        <v>540</v>
      </c>
      <c r="M141" s="89" t="s">
        <v>841</v>
      </c>
      <c r="N141" s="88"/>
      <c r="O141" s="88"/>
      <c r="P141" s="88"/>
      <c r="Q141" s="88"/>
      <c r="R141" s="88"/>
      <c r="S141" s="88"/>
      <c r="T141" s="88"/>
      <c r="U141" s="88"/>
      <c r="V141" s="88"/>
      <c r="W141" s="88"/>
    </row>
    <row r="142" spans="1:23" x14ac:dyDescent="0.25">
      <c r="A142" s="81" t="s">
        <v>842</v>
      </c>
      <c r="B142" s="82" t="s">
        <v>597</v>
      </c>
      <c r="C142" s="83" t="s">
        <v>843</v>
      </c>
      <c r="D142" s="83"/>
      <c r="E142" s="84">
        <v>134</v>
      </c>
      <c r="F142" s="82" t="s">
        <v>480</v>
      </c>
      <c r="G142" s="85"/>
      <c r="H142" s="82" t="s">
        <v>481</v>
      </c>
      <c r="I142" s="82" t="s">
        <v>482</v>
      </c>
      <c r="J142" s="82">
        <v>1</v>
      </c>
      <c r="K142" s="82" t="s">
        <v>483</v>
      </c>
      <c r="L142" s="83" t="s">
        <v>599</v>
      </c>
      <c r="M142" s="100" t="s">
        <v>844</v>
      </c>
      <c r="N142" s="88"/>
      <c r="O142" s="88"/>
      <c r="P142" s="88"/>
      <c r="Q142" s="88"/>
      <c r="R142" s="88"/>
      <c r="S142" s="88"/>
      <c r="T142" s="88"/>
      <c r="U142" s="88"/>
      <c r="V142" s="88"/>
      <c r="W142" s="88"/>
    </row>
    <row r="143" spans="1:23" x14ac:dyDescent="0.25">
      <c r="A143" s="83" t="s">
        <v>845</v>
      </c>
      <c r="B143" s="82" t="s">
        <v>543</v>
      </c>
      <c r="C143" s="83" t="s">
        <v>846</v>
      </c>
      <c r="D143" s="83"/>
      <c r="E143" s="84">
        <v>135</v>
      </c>
      <c r="F143" s="82" t="s">
        <v>480</v>
      </c>
      <c r="G143" s="85"/>
      <c r="H143" s="82" t="s">
        <v>481</v>
      </c>
      <c r="I143" s="82" t="s">
        <v>482</v>
      </c>
      <c r="J143" s="82">
        <v>1</v>
      </c>
      <c r="K143" s="82" t="s">
        <v>483</v>
      </c>
      <c r="L143" s="86"/>
      <c r="M143" s="87"/>
      <c r="N143" s="88"/>
      <c r="O143" s="88"/>
      <c r="P143" s="88"/>
      <c r="Q143" s="88"/>
      <c r="R143" s="88"/>
      <c r="S143" s="88"/>
      <c r="T143" s="88"/>
      <c r="U143" s="88"/>
      <c r="V143" s="88"/>
      <c r="W143" s="88"/>
    </row>
    <row r="144" spans="1:23" x14ac:dyDescent="0.25">
      <c r="A144" s="83" t="s">
        <v>847</v>
      </c>
      <c r="B144" s="82" t="s">
        <v>543</v>
      </c>
      <c r="C144" s="83" t="s">
        <v>848</v>
      </c>
      <c r="D144" s="83"/>
      <c r="E144" s="84">
        <v>136</v>
      </c>
      <c r="F144" s="82" t="s">
        <v>480</v>
      </c>
      <c r="G144" s="85"/>
      <c r="H144" s="82" t="s">
        <v>481</v>
      </c>
      <c r="I144" s="82" t="s">
        <v>482</v>
      </c>
      <c r="J144" s="82">
        <v>1</v>
      </c>
      <c r="K144" s="82" t="s">
        <v>483</v>
      </c>
      <c r="L144" s="86"/>
      <c r="M144" s="101"/>
      <c r="N144" s="88"/>
      <c r="O144" s="88"/>
      <c r="P144" s="88"/>
      <c r="Q144" s="88"/>
      <c r="R144" s="88"/>
      <c r="S144" s="88"/>
      <c r="T144" s="88"/>
      <c r="U144" s="88"/>
      <c r="V144" s="88"/>
      <c r="W144" s="88"/>
    </row>
    <row r="145" spans="1:23" x14ac:dyDescent="0.25">
      <c r="A145" s="102" t="s">
        <v>849</v>
      </c>
      <c r="B145" s="82" t="s">
        <v>597</v>
      </c>
      <c r="C145" s="83" t="s">
        <v>850</v>
      </c>
      <c r="D145" s="83"/>
      <c r="E145" s="84">
        <v>137</v>
      </c>
      <c r="F145" s="82" t="s">
        <v>480</v>
      </c>
      <c r="G145" s="85"/>
      <c r="H145" s="82" t="s">
        <v>481</v>
      </c>
      <c r="I145" s="82" t="s">
        <v>482</v>
      </c>
      <c r="J145" s="82">
        <v>1</v>
      </c>
      <c r="K145" s="82" t="s">
        <v>483</v>
      </c>
      <c r="L145" s="83" t="s">
        <v>549</v>
      </c>
      <c r="M145" s="103" t="s">
        <v>851</v>
      </c>
      <c r="N145" s="88"/>
      <c r="O145" s="88"/>
      <c r="P145" s="88"/>
      <c r="Q145" s="88"/>
      <c r="R145" s="88"/>
      <c r="S145" s="88"/>
      <c r="T145" s="88"/>
      <c r="U145" s="88"/>
      <c r="V145" s="88"/>
      <c r="W145" s="88"/>
    </row>
    <row r="146" spans="1:23" x14ac:dyDescent="0.25">
      <c r="A146" s="83" t="s">
        <v>852</v>
      </c>
      <c r="B146" s="82" t="s">
        <v>504</v>
      </c>
      <c r="C146" s="83" t="s">
        <v>853</v>
      </c>
      <c r="D146" s="83"/>
      <c r="E146" s="84">
        <v>138</v>
      </c>
      <c r="F146" s="82" t="s">
        <v>480</v>
      </c>
      <c r="G146" s="85"/>
      <c r="H146" s="82" t="s">
        <v>481</v>
      </c>
      <c r="I146" s="82" t="s">
        <v>482</v>
      </c>
      <c r="J146" s="82">
        <v>1</v>
      </c>
      <c r="K146" s="82" t="s">
        <v>483</v>
      </c>
      <c r="L146" s="86"/>
      <c r="M146" s="87"/>
      <c r="N146" s="88"/>
      <c r="O146" s="88"/>
      <c r="P146" s="88"/>
      <c r="Q146" s="88"/>
      <c r="R146" s="88"/>
      <c r="S146" s="88"/>
      <c r="T146" s="88"/>
      <c r="U146" s="88"/>
      <c r="V146" s="88"/>
      <c r="W146" s="88"/>
    </row>
    <row r="147" spans="1:23" x14ac:dyDescent="0.25">
      <c r="A147" s="83" t="s">
        <v>854</v>
      </c>
      <c r="B147" s="82" t="s">
        <v>504</v>
      </c>
      <c r="C147" s="83" t="s">
        <v>855</v>
      </c>
      <c r="D147" s="83"/>
      <c r="E147" s="84">
        <v>139</v>
      </c>
      <c r="F147" s="82" t="s">
        <v>480</v>
      </c>
      <c r="G147" s="85"/>
      <c r="H147" s="82" t="s">
        <v>481</v>
      </c>
      <c r="I147" s="82" t="s">
        <v>482</v>
      </c>
      <c r="J147" s="82">
        <v>1</v>
      </c>
      <c r="K147" s="82" t="s">
        <v>483</v>
      </c>
      <c r="L147" s="86"/>
      <c r="M147" s="101"/>
      <c r="N147" s="88"/>
      <c r="O147" s="88"/>
      <c r="P147" s="88"/>
      <c r="Q147" s="88"/>
      <c r="R147" s="88"/>
      <c r="S147" s="88"/>
      <c r="T147" s="88"/>
      <c r="U147" s="88"/>
      <c r="V147" s="88"/>
      <c r="W147" s="88"/>
    </row>
    <row r="148" spans="1:23" x14ac:dyDescent="0.25">
      <c r="A148" s="83" t="s">
        <v>856</v>
      </c>
      <c r="B148" s="82" t="s">
        <v>504</v>
      </c>
      <c r="C148" s="83" t="s">
        <v>857</v>
      </c>
      <c r="D148" s="83"/>
      <c r="E148" s="84">
        <v>140</v>
      </c>
      <c r="F148" s="82" t="s">
        <v>480</v>
      </c>
      <c r="G148" s="85"/>
      <c r="H148" s="82" t="s">
        <v>481</v>
      </c>
      <c r="I148" s="82" t="s">
        <v>482</v>
      </c>
      <c r="J148" s="82">
        <v>1</v>
      </c>
      <c r="K148" s="82" t="s">
        <v>483</v>
      </c>
      <c r="L148" s="83" t="s">
        <v>540</v>
      </c>
      <c r="M148" s="89" t="s">
        <v>858</v>
      </c>
      <c r="N148" s="88"/>
      <c r="O148" s="88"/>
      <c r="P148" s="88"/>
      <c r="Q148" s="88"/>
      <c r="R148" s="88"/>
      <c r="S148" s="88"/>
      <c r="T148" s="88"/>
      <c r="U148" s="88"/>
      <c r="V148" s="88"/>
      <c r="W148" s="88"/>
    </row>
    <row r="149" spans="1:23" x14ac:dyDescent="0.25">
      <c r="A149" s="83" t="s">
        <v>859</v>
      </c>
      <c r="B149" s="82" t="s">
        <v>504</v>
      </c>
      <c r="C149" s="83" t="s">
        <v>860</v>
      </c>
      <c r="D149" s="83"/>
      <c r="E149" s="84">
        <v>141</v>
      </c>
      <c r="F149" s="82" t="s">
        <v>480</v>
      </c>
      <c r="G149" s="85"/>
      <c r="H149" s="82" t="s">
        <v>481</v>
      </c>
      <c r="I149" s="82" t="s">
        <v>482</v>
      </c>
      <c r="J149" s="82">
        <v>1</v>
      </c>
      <c r="K149" s="82" t="s">
        <v>483</v>
      </c>
      <c r="L149" s="86"/>
      <c r="M149" s="87"/>
      <c r="N149" s="88"/>
      <c r="O149" s="88"/>
      <c r="P149" s="88"/>
      <c r="Q149" s="88"/>
      <c r="R149" s="88"/>
      <c r="S149" s="88"/>
      <c r="T149" s="88"/>
      <c r="U149" s="88"/>
      <c r="V149" s="88"/>
      <c r="W149" s="88"/>
    </row>
    <row r="150" spans="1:23" x14ac:dyDescent="0.25">
      <c r="A150" s="83" t="s">
        <v>861</v>
      </c>
      <c r="B150" s="82" t="s">
        <v>597</v>
      </c>
      <c r="C150" s="83" t="s">
        <v>862</v>
      </c>
      <c r="D150" s="83"/>
      <c r="E150" s="84">
        <v>142</v>
      </c>
      <c r="F150" s="82" t="s">
        <v>480</v>
      </c>
      <c r="G150" s="85"/>
      <c r="H150" s="82" t="s">
        <v>481</v>
      </c>
      <c r="I150" s="82" t="s">
        <v>482</v>
      </c>
      <c r="J150" s="82">
        <v>1</v>
      </c>
      <c r="K150" s="82" t="s">
        <v>483</v>
      </c>
      <c r="L150" s="83" t="s">
        <v>599</v>
      </c>
      <c r="M150" s="89" t="s">
        <v>863</v>
      </c>
      <c r="N150" s="88"/>
      <c r="O150" s="88"/>
      <c r="P150" s="88"/>
      <c r="Q150" s="88"/>
      <c r="R150" s="88"/>
      <c r="S150" s="88"/>
      <c r="T150" s="88"/>
      <c r="U150" s="88"/>
      <c r="V150" s="88"/>
      <c r="W150" s="88"/>
    </row>
    <row r="151" spans="1:23" x14ac:dyDescent="0.25">
      <c r="A151" s="83" t="s">
        <v>864</v>
      </c>
      <c r="B151" s="82" t="s">
        <v>504</v>
      </c>
      <c r="C151" s="83" t="s">
        <v>865</v>
      </c>
      <c r="D151" s="83"/>
      <c r="E151" s="84">
        <v>143</v>
      </c>
      <c r="F151" s="82" t="s">
        <v>480</v>
      </c>
      <c r="G151" s="85"/>
      <c r="H151" s="82" t="s">
        <v>481</v>
      </c>
      <c r="I151" s="82" t="s">
        <v>482</v>
      </c>
      <c r="J151" s="82">
        <v>1</v>
      </c>
      <c r="K151" s="82" t="s">
        <v>483</v>
      </c>
      <c r="L151" s="86"/>
      <c r="M151" s="87"/>
      <c r="N151" s="88"/>
      <c r="O151" s="88"/>
      <c r="P151" s="88"/>
      <c r="Q151" s="88"/>
      <c r="R151" s="88"/>
      <c r="S151" s="88"/>
      <c r="T151" s="88"/>
      <c r="U151" s="88"/>
      <c r="V151" s="88"/>
      <c r="W151" s="88"/>
    </row>
    <row r="152" spans="1:23" x14ac:dyDescent="0.25">
      <c r="A152" s="83" t="s">
        <v>866</v>
      </c>
      <c r="B152" s="82" t="s">
        <v>597</v>
      </c>
      <c r="C152" s="83" t="s">
        <v>867</v>
      </c>
      <c r="D152" s="83"/>
      <c r="E152" s="84">
        <v>144</v>
      </c>
      <c r="F152" s="82" t="s">
        <v>480</v>
      </c>
      <c r="G152" s="85"/>
      <c r="H152" s="82" t="s">
        <v>481</v>
      </c>
      <c r="I152" s="82" t="s">
        <v>482</v>
      </c>
      <c r="J152" s="82">
        <v>1</v>
      </c>
      <c r="K152" s="82" t="s">
        <v>483</v>
      </c>
      <c r="L152" s="83" t="s">
        <v>599</v>
      </c>
      <c r="M152" s="89" t="s">
        <v>868</v>
      </c>
      <c r="N152" s="88"/>
      <c r="O152" s="88"/>
      <c r="P152" s="88"/>
      <c r="Q152" s="88"/>
      <c r="R152" s="88"/>
      <c r="S152" s="88"/>
      <c r="T152" s="88"/>
      <c r="U152" s="88"/>
      <c r="V152" s="88"/>
      <c r="W152" s="88"/>
    </row>
    <row r="153" spans="1:23" x14ac:dyDescent="0.25">
      <c r="A153" s="83" t="s">
        <v>869</v>
      </c>
      <c r="B153" s="82" t="s">
        <v>504</v>
      </c>
      <c r="C153" s="83" t="s">
        <v>870</v>
      </c>
      <c r="D153" s="83"/>
      <c r="E153" s="84">
        <v>145</v>
      </c>
      <c r="F153" s="82" t="s">
        <v>480</v>
      </c>
      <c r="G153" s="85"/>
      <c r="H153" s="82" t="s">
        <v>481</v>
      </c>
      <c r="I153" s="82" t="s">
        <v>482</v>
      </c>
      <c r="J153" s="82">
        <v>1</v>
      </c>
      <c r="K153" s="82" t="s">
        <v>483</v>
      </c>
      <c r="L153" s="86"/>
      <c r="M153" s="87"/>
      <c r="N153" s="88"/>
      <c r="O153" s="88"/>
      <c r="P153" s="88"/>
      <c r="Q153" s="88"/>
      <c r="R153" s="88"/>
      <c r="S153" s="88"/>
      <c r="T153" s="88"/>
      <c r="U153" s="88"/>
      <c r="V153" s="88"/>
      <c r="W153" s="88"/>
    </row>
    <row r="154" spans="1:23" x14ac:dyDescent="0.25">
      <c r="A154" s="83" t="s">
        <v>871</v>
      </c>
      <c r="B154" s="82" t="s">
        <v>597</v>
      </c>
      <c r="C154" s="83" t="s">
        <v>872</v>
      </c>
      <c r="D154" s="83"/>
      <c r="E154" s="84">
        <v>146</v>
      </c>
      <c r="F154" s="82" t="s">
        <v>480</v>
      </c>
      <c r="G154" s="85"/>
      <c r="H154" s="82" t="s">
        <v>481</v>
      </c>
      <c r="I154" s="82" t="s">
        <v>482</v>
      </c>
      <c r="J154" s="82">
        <v>1</v>
      </c>
      <c r="K154" s="82" t="s">
        <v>483</v>
      </c>
      <c r="L154" s="83" t="s">
        <v>599</v>
      </c>
      <c r="M154" s="89" t="s">
        <v>873</v>
      </c>
      <c r="N154" s="88"/>
      <c r="O154" s="88"/>
      <c r="P154" s="88"/>
      <c r="Q154" s="88"/>
      <c r="R154" s="88"/>
      <c r="S154" s="88"/>
      <c r="T154" s="88"/>
      <c r="U154" s="88"/>
      <c r="V154" s="88"/>
      <c r="W154" s="88"/>
    </row>
    <row r="155" spans="1:23" x14ac:dyDescent="0.25">
      <c r="A155" s="83" t="s">
        <v>874</v>
      </c>
      <c r="B155" s="82" t="s">
        <v>504</v>
      </c>
      <c r="C155" s="83" t="s">
        <v>875</v>
      </c>
      <c r="D155" s="83"/>
      <c r="E155" s="84">
        <v>147</v>
      </c>
      <c r="F155" s="82" t="s">
        <v>480</v>
      </c>
      <c r="G155" s="85"/>
      <c r="H155" s="82" t="s">
        <v>481</v>
      </c>
      <c r="I155" s="82" t="s">
        <v>482</v>
      </c>
      <c r="J155" s="82">
        <v>1</v>
      </c>
      <c r="K155" s="82" t="s">
        <v>483</v>
      </c>
      <c r="L155" s="86"/>
      <c r="M155" s="87"/>
      <c r="N155" s="88"/>
      <c r="O155" s="88"/>
      <c r="P155" s="88"/>
      <c r="Q155" s="88"/>
      <c r="R155" s="88"/>
      <c r="S155" s="88"/>
      <c r="T155" s="88"/>
      <c r="U155" s="88"/>
      <c r="V155" s="88"/>
      <c r="W155" s="88"/>
    </row>
    <row r="156" spans="1:23" x14ac:dyDescent="0.25">
      <c r="A156" s="83" t="s">
        <v>876</v>
      </c>
      <c r="B156" s="82" t="s">
        <v>597</v>
      </c>
      <c r="C156" s="83" t="s">
        <v>877</v>
      </c>
      <c r="D156" s="83"/>
      <c r="E156" s="84">
        <v>148</v>
      </c>
      <c r="F156" s="82" t="s">
        <v>480</v>
      </c>
      <c r="G156" s="85"/>
      <c r="H156" s="82" t="s">
        <v>481</v>
      </c>
      <c r="I156" s="82" t="s">
        <v>482</v>
      </c>
      <c r="J156" s="82">
        <v>1</v>
      </c>
      <c r="K156" s="82" t="s">
        <v>483</v>
      </c>
      <c r="L156" s="83" t="s">
        <v>599</v>
      </c>
      <c r="M156" s="89" t="s">
        <v>878</v>
      </c>
      <c r="N156" s="88"/>
      <c r="O156" s="88"/>
      <c r="P156" s="88"/>
      <c r="Q156" s="88"/>
      <c r="R156" s="88"/>
      <c r="S156" s="88"/>
      <c r="T156" s="88"/>
      <c r="U156" s="88"/>
      <c r="V156" s="88"/>
      <c r="W156" s="88"/>
    </row>
    <row r="157" spans="1:23" x14ac:dyDescent="0.25">
      <c r="A157" s="83" t="s">
        <v>879</v>
      </c>
      <c r="B157" s="82" t="s">
        <v>504</v>
      </c>
      <c r="C157" s="83" t="s">
        <v>880</v>
      </c>
      <c r="D157" s="83"/>
      <c r="E157" s="84">
        <v>149</v>
      </c>
      <c r="F157" s="82" t="s">
        <v>480</v>
      </c>
      <c r="G157" s="85"/>
      <c r="H157" s="82" t="s">
        <v>481</v>
      </c>
      <c r="I157" s="82" t="s">
        <v>482</v>
      </c>
      <c r="J157" s="82">
        <v>1</v>
      </c>
      <c r="K157" s="82" t="s">
        <v>483</v>
      </c>
      <c r="L157" s="86"/>
      <c r="M157" s="87"/>
      <c r="N157" s="88"/>
      <c r="O157" s="88"/>
      <c r="P157" s="88"/>
      <c r="Q157" s="88"/>
      <c r="R157" s="88"/>
      <c r="S157" s="88"/>
      <c r="T157" s="88"/>
      <c r="U157" s="88"/>
      <c r="V157" s="88"/>
      <c r="W157" s="88"/>
    </row>
    <row r="158" spans="1:23" x14ac:dyDescent="0.25">
      <c r="A158" s="83" t="s">
        <v>881</v>
      </c>
      <c r="B158" s="82" t="s">
        <v>597</v>
      </c>
      <c r="C158" s="83" t="s">
        <v>882</v>
      </c>
      <c r="D158" s="83"/>
      <c r="E158" s="84">
        <v>150</v>
      </c>
      <c r="F158" s="82" t="s">
        <v>480</v>
      </c>
      <c r="G158" s="85"/>
      <c r="H158" s="82" t="s">
        <v>481</v>
      </c>
      <c r="I158" s="82" t="s">
        <v>482</v>
      </c>
      <c r="J158" s="82">
        <v>1</v>
      </c>
      <c r="K158" s="82" t="s">
        <v>483</v>
      </c>
      <c r="L158" s="83" t="s">
        <v>599</v>
      </c>
      <c r="M158" s="89" t="s">
        <v>883</v>
      </c>
      <c r="N158" s="88"/>
      <c r="O158" s="88"/>
      <c r="P158" s="88"/>
      <c r="Q158" s="88"/>
      <c r="R158" s="88"/>
      <c r="S158" s="88"/>
      <c r="T158" s="88"/>
      <c r="U158" s="88"/>
      <c r="V158" s="88"/>
      <c r="W158" s="88"/>
    </row>
    <row r="159" spans="1:23" x14ac:dyDescent="0.25">
      <c r="A159" s="81" t="s">
        <v>884</v>
      </c>
      <c r="B159" s="82" t="s">
        <v>504</v>
      </c>
      <c r="C159" s="83" t="s">
        <v>885</v>
      </c>
      <c r="D159" s="83"/>
      <c r="E159" s="84">
        <v>151</v>
      </c>
      <c r="F159" s="82" t="s">
        <v>480</v>
      </c>
      <c r="G159" s="85"/>
      <c r="H159" s="82" t="s">
        <v>481</v>
      </c>
      <c r="I159" s="82" t="s">
        <v>482</v>
      </c>
      <c r="J159" s="82">
        <v>1</v>
      </c>
      <c r="K159" s="82" t="s">
        <v>483</v>
      </c>
      <c r="L159" s="86"/>
      <c r="M159" s="87"/>
      <c r="N159" s="88"/>
      <c r="O159" s="88"/>
      <c r="P159" s="88"/>
      <c r="Q159" s="88"/>
      <c r="R159" s="88"/>
      <c r="S159" s="88"/>
      <c r="T159" s="88"/>
      <c r="U159" s="88"/>
      <c r="V159" s="88"/>
      <c r="W159" s="88"/>
    </row>
    <row r="160" spans="1:23" x14ac:dyDescent="0.25">
      <c r="A160" s="83" t="s">
        <v>886</v>
      </c>
      <c r="B160" s="82" t="s">
        <v>597</v>
      </c>
      <c r="C160" s="83" t="s">
        <v>887</v>
      </c>
      <c r="D160" s="83"/>
      <c r="E160" s="84">
        <v>152</v>
      </c>
      <c r="F160" s="82" t="s">
        <v>480</v>
      </c>
      <c r="G160" s="85"/>
      <c r="H160" s="82" t="s">
        <v>481</v>
      </c>
      <c r="I160" s="82" t="s">
        <v>482</v>
      </c>
      <c r="J160" s="82">
        <v>1</v>
      </c>
      <c r="K160" s="82" t="s">
        <v>483</v>
      </c>
      <c r="L160" s="83" t="s">
        <v>599</v>
      </c>
      <c r="M160" s="89" t="s">
        <v>888</v>
      </c>
      <c r="N160" s="88"/>
      <c r="O160" s="88"/>
      <c r="P160" s="88"/>
      <c r="Q160" s="88"/>
      <c r="R160" s="88"/>
      <c r="S160" s="88"/>
      <c r="T160" s="88"/>
      <c r="U160" s="88"/>
      <c r="V160" s="88"/>
      <c r="W160" s="88"/>
    </row>
    <row r="161" spans="1:23" x14ac:dyDescent="0.25">
      <c r="A161" s="83" t="s">
        <v>889</v>
      </c>
      <c r="B161" s="82" t="s">
        <v>504</v>
      </c>
      <c r="C161" s="83" t="s">
        <v>890</v>
      </c>
      <c r="D161" s="83"/>
      <c r="E161" s="84">
        <v>153</v>
      </c>
      <c r="F161" s="82" t="s">
        <v>480</v>
      </c>
      <c r="G161" s="85"/>
      <c r="H161" s="82" t="s">
        <v>481</v>
      </c>
      <c r="I161" s="82" t="s">
        <v>482</v>
      </c>
      <c r="J161" s="82">
        <v>1</v>
      </c>
      <c r="K161" s="82" t="s">
        <v>483</v>
      </c>
      <c r="L161" s="86"/>
      <c r="M161" s="87"/>
      <c r="N161" s="88"/>
      <c r="O161" s="88"/>
      <c r="P161" s="88"/>
      <c r="Q161" s="88"/>
      <c r="R161" s="88"/>
      <c r="S161" s="88"/>
      <c r="T161" s="88"/>
      <c r="U161" s="88"/>
      <c r="V161" s="88"/>
      <c r="W161" s="88"/>
    </row>
    <row r="162" spans="1:23" x14ac:dyDescent="0.25">
      <c r="A162" s="83" t="s">
        <v>891</v>
      </c>
      <c r="B162" s="82" t="s">
        <v>597</v>
      </c>
      <c r="C162" s="83" t="s">
        <v>892</v>
      </c>
      <c r="D162" s="83"/>
      <c r="E162" s="84">
        <v>154</v>
      </c>
      <c r="F162" s="82" t="s">
        <v>480</v>
      </c>
      <c r="G162" s="85"/>
      <c r="H162" s="82" t="s">
        <v>481</v>
      </c>
      <c r="I162" s="82" t="s">
        <v>482</v>
      </c>
      <c r="J162" s="82">
        <v>1</v>
      </c>
      <c r="K162" s="82" t="s">
        <v>483</v>
      </c>
      <c r="L162" s="83" t="s">
        <v>599</v>
      </c>
      <c r="M162" s="89" t="s">
        <v>893</v>
      </c>
      <c r="N162" s="88"/>
      <c r="O162" s="88"/>
      <c r="P162" s="88"/>
      <c r="Q162" s="88"/>
      <c r="R162" s="88"/>
      <c r="S162" s="88"/>
      <c r="T162" s="88"/>
      <c r="U162" s="88"/>
      <c r="V162" s="88"/>
      <c r="W162" s="88"/>
    </row>
    <row r="163" spans="1:23" x14ac:dyDescent="0.25">
      <c r="A163" s="83" t="s">
        <v>894</v>
      </c>
      <c r="B163" s="82" t="s">
        <v>504</v>
      </c>
      <c r="C163" s="83" t="s">
        <v>895</v>
      </c>
      <c r="D163" s="83"/>
      <c r="E163" s="84">
        <v>155</v>
      </c>
      <c r="F163" s="82" t="s">
        <v>480</v>
      </c>
      <c r="G163" s="85"/>
      <c r="H163" s="82" t="s">
        <v>481</v>
      </c>
      <c r="I163" s="82" t="s">
        <v>482</v>
      </c>
      <c r="J163" s="82">
        <v>1</v>
      </c>
      <c r="K163" s="82" t="s">
        <v>483</v>
      </c>
      <c r="L163" s="86"/>
      <c r="M163" s="87"/>
      <c r="N163" s="88"/>
      <c r="O163" s="88"/>
      <c r="P163" s="88"/>
      <c r="Q163" s="88"/>
      <c r="R163" s="88"/>
      <c r="S163" s="88"/>
      <c r="T163" s="88"/>
      <c r="U163" s="88"/>
      <c r="V163" s="88"/>
      <c r="W163" s="88"/>
    </row>
    <row r="164" spans="1:23" x14ac:dyDescent="0.25">
      <c r="A164" s="83" t="s">
        <v>896</v>
      </c>
      <c r="B164" s="82" t="s">
        <v>597</v>
      </c>
      <c r="C164" s="83" t="s">
        <v>897</v>
      </c>
      <c r="D164" s="83"/>
      <c r="E164" s="84">
        <v>156</v>
      </c>
      <c r="F164" s="82" t="s">
        <v>480</v>
      </c>
      <c r="G164" s="85"/>
      <c r="H164" s="82" t="s">
        <v>481</v>
      </c>
      <c r="I164" s="82" t="s">
        <v>482</v>
      </c>
      <c r="J164" s="82">
        <v>1</v>
      </c>
      <c r="K164" s="82" t="s">
        <v>483</v>
      </c>
      <c r="L164" s="83" t="s">
        <v>599</v>
      </c>
      <c r="M164" s="89" t="s">
        <v>898</v>
      </c>
      <c r="N164" s="88"/>
      <c r="O164" s="88"/>
      <c r="P164" s="88"/>
      <c r="Q164" s="88"/>
      <c r="R164" s="88"/>
      <c r="S164" s="88"/>
      <c r="T164" s="88"/>
      <c r="U164" s="88"/>
      <c r="V164" s="88"/>
      <c r="W164" s="88"/>
    </row>
    <row r="165" spans="1:23" x14ac:dyDescent="0.25">
      <c r="A165" s="83" t="s">
        <v>899</v>
      </c>
      <c r="B165" s="82" t="s">
        <v>504</v>
      </c>
      <c r="C165" s="83" t="s">
        <v>900</v>
      </c>
      <c r="D165" s="83"/>
      <c r="E165" s="84">
        <v>157</v>
      </c>
      <c r="F165" s="82" t="s">
        <v>480</v>
      </c>
      <c r="G165" s="85"/>
      <c r="H165" s="82" t="s">
        <v>481</v>
      </c>
      <c r="I165" s="82" t="s">
        <v>482</v>
      </c>
      <c r="J165" s="82">
        <v>1</v>
      </c>
      <c r="K165" s="82" t="s">
        <v>483</v>
      </c>
      <c r="L165" s="86"/>
      <c r="M165" s="87"/>
      <c r="N165" s="88"/>
      <c r="O165" s="88"/>
      <c r="P165" s="88"/>
      <c r="Q165" s="88"/>
      <c r="R165" s="88"/>
      <c r="S165" s="88"/>
      <c r="T165" s="88"/>
      <c r="U165" s="88"/>
      <c r="V165" s="88"/>
      <c r="W165" s="88"/>
    </row>
    <row r="166" spans="1:23" x14ac:dyDescent="0.25">
      <c r="A166" s="83" t="s">
        <v>901</v>
      </c>
      <c r="B166" s="82" t="s">
        <v>597</v>
      </c>
      <c r="C166" s="83" t="s">
        <v>902</v>
      </c>
      <c r="D166" s="83"/>
      <c r="E166" s="84">
        <v>158</v>
      </c>
      <c r="F166" s="82" t="s">
        <v>480</v>
      </c>
      <c r="G166" s="85"/>
      <c r="H166" s="82" t="s">
        <v>481</v>
      </c>
      <c r="I166" s="82" t="s">
        <v>482</v>
      </c>
      <c r="J166" s="82">
        <v>1</v>
      </c>
      <c r="K166" s="82" t="s">
        <v>483</v>
      </c>
      <c r="L166" s="83" t="s">
        <v>599</v>
      </c>
      <c r="M166" s="89" t="s">
        <v>903</v>
      </c>
      <c r="N166" s="88"/>
      <c r="O166" s="88"/>
      <c r="P166" s="88"/>
      <c r="Q166" s="88"/>
      <c r="R166" s="88"/>
      <c r="S166" s="88"/>
      <c r="T166" s="88"/>
      <c r="U166" s="88"/>
      <c r="V166" s="88"/>
      <c r="W166" s="88"/>
    </row>
    <row r="167" spans="1:23" x14ac:dyDescent="0.25">
      <c r="A167" s="83" t="s">
        <v>904</v>
      </c>
      <c r="B167" s="82" t="s">
        <v>504</v>
      </c>
      <c r="C167" s="83" t="s">
        <v>905</v>
      </c>
      <c r="D167" s="83"/>
      <c r="E167" s="84">
        <v>159</v>
      </c>
      <c r="F167" s="82" t="s">
        <v>480</v>
      </c>
      <c r="G167" s="85"/>
      <c r="H167" s="82" t="s">
        <v>481</v>
      </c>
      <c r="I167" s="82" t="s">
        <v>482</v>
      </c>
      <c r="J167" s="82">
        <v>1</v>
      </c>
      <c r="K167" s="82" t="s">
        <v>483</v>
      </c>
      <c r="L167" s="86"/>
      <c r="M167" s="87"/>
      <c r="N167" s="88"/>
      <c r="O167" s="88"/>
      <c r="P167" s="88"/>
      <c r="Q167" s="88"/>
      <c r="R167" s="88"/>
      <c r="S167" s="88"/>
      <c r="T167" s="88"/>
      <c r="U167" s="88"/>
      <c r="V167" s="88"/>
      <c r="W167" s="88"/>
    </row>
    <row r="168" spans="1:23" x14ac:dyDescent="0.25">
      <c r="A168" s="83" t="s">
        <v>906</v>
      </c>
      <c r="B168" s="82" t="s">
        <v>597</v>
      </c>
      <c r="C168" s="83" t="s">
        <v>907</v>
      </c>
      <c r="D168" s="83"/>
      <c r="E168" s="84">
        <v>160</v>
      </c>
      <c r="F168" s="82" t="s">
        <v>480</v>
      </c>
      <c r="G168" s="85"/>
      <c r="H168" s="82" t="s">
        <v>481</v>
      </c>
      <c r="I168" s="82" t="s">
        <v>482</v>
      </c>
      <c r="J168" s="82">
        <v>1</v>
      </c>
      <c r="K168" s="82" t="s">
        <v>483</v>
      </c>
      <c r="L168" s="83" t="s">
        <v>599</v>
      </c>
      <c r="M168" s="89" t="s">
        <v>908</v>
      </c>
      <c r="N168" s="88"/>
      <c r="O168" s="88"/>
      <c r="P168" s="88"/>
      <c r="Q168" s="88"/>
      <c r="R168" s="88"/>
      <c r="S168" s="88"/>
      <c r="T168" s="88"/>
      <c r="U168" s="88"/>
      <c r="V168" s="88"/>
      <c r="W168" s="88"/>
    </row>
    <row r="169" spans="1:23" x14ac:dyDescent="0.25">
      <c r="A169" s="83" t="s">
        <v>909</v>
      </c>
      <c r="B169" s="82" t="s">
        <v>504</v>
      </c>
      <c r="C169" s="104" t="s">
        <v>910</v>
      </c>
      <c r="D169" s="83"/>
      <c r="E169" s="84">
        <v>161</v>
      </c>
      <c r="F169" s="82" t="s">
        <v>480</v>
      </c>
      <c r="G169" s="85"/>
      <c r="H169" s="82" t="s">
        <v>481</v>
      </c>
      <c r="I169" s="82" t="s">
        <v>482</v>
      </c>
      <c r="J169" s="82">
        <v>1</v>
      </c>
      <c r="K169" s="82" t="s">
        <v>483</v>
      </c>
      <c r="L169" s="86"/>
      <c r="M169" s="87"/>
      <c r="N169" s="88"/>
      <c r="O169" s="88"/>
      <c r="P169" s="88"/>
      <c r="Q169" s="88"/>
      <c r="R169" s="88"/>
      <c r="S169" s="88"/>
      <c r="T169" s="88"/>
      <c r="U169" s="88"/>
      <c r="V169" s="88"/>
      <c r="W169" s="88"/>
    </row>
    <row r="170" spans="1:23" x14ac:dyDescent="0.25">
      <c r="A170" s="83" t="s">
        <v>911</v>
      </c>
      <c r="B170" s="82" t="s">
        <v>597</v>
      </c>
      <c r="C170" s="104" t="s">
        <v>912</v>
      </c>
      <c r="D170" s="83"/>
      <c r="E170" s="84">
        <v>162</v>
      </c>
      <c r="F170" s="82" t="s">
        <v>480</v>
      </c>
      <c r="G170" s="85"/>
      <c r="H170" s="82" t="s">
        <v>481</v>
      </c>
      <c r="I170" s="82" t="s">
        <v>482</v>
      </c>
      <c r="J170" s="82">
        <v>1</v>
      </c>
      <c r="K170" s="82" t="s">
        <v>483</v>
      </c>
      <c r="L170" s="83" t="s">
        <v>599</v>
      </c>
      <c r="M170" s="89" t="s">
        <v>913</v>
      </c>
      <c r="N170" s="88"/>
      <c r="O170" s="88"/>
      <c r="P170" s="88"/>
      <c r="Q170" s="88"/>
      <c r="R170" s="88"/>
      <c r="S170" s="88"/>
      <c r="T170" s="88"/>
      <c r="U170" s="88"/>
      <c r="V170" s="88"/>
      <c r="W170" s="88"/>
    </row>
    <row r="171" spans="1:23" x14ac:dyDescent="0.25">
      <c r="A171" s="81" t="s">
        <v>914</v>
      </c>
      <c r="B171" s="82" t="s">
        <v>504</v>
      </c>
      <c r="C171" s="104" t="s">
        <v>915</v>
      </c>
      <c r="D171" s="83"/>
      <c r="E171" s="84">
        <v>163</v>
      </c>
      <c r="F171" s="82" t="s">
        <v>480</v>
      </c>
      <c r="G171" s="85"/>
      <c r="H171" s="82" t="s">
        <v>481</v>
      </c>
      <c r="I171" s="82" t="s">
        <v>482</v>
      </c>
      <c r="J171" s="82">
        <v>1</v>
      </c>
      <c r="K171" s="82" t="s">
        <v>483</v>
      </c>
      <c r="L171" s="86"/>
      <c r="M171" s="87"/>
      <c r="N171" s="88"/>
      <c r="O171" s="88"/>
      <c r="P171" s="88"/>
      <c r="Q171" s="88"/>
      <c r="R171" s="88"/>
      <c r="S171" s="88"/>
      <c r="T171" s="88"/>
      <c r="U171" s="88"/>
      <c r="V171" s="88"/>
      <c r="W171" s="88"/>
    </row>
    <row r="172" spans="1:23" x14ac:dyDescent="0.25">
      <c r="A172" s="81" t="s">
        <v>916</v>
      </c>
      <c r="B172" s="82" t="s">
        <v>597</v>
      </c>
      <c r="C172" s="104" t="s">
        <v>917</v>
      </c>
      <c r="D172" s="83"/>
      <c r="E172" s="84">
        <v>164</v>
      </c>
      <c r="F172" s="82" t="s">
        <v>480</v>
      </c>
      <c r="G172" s="85"/>
      <c r="H172" s="82" t="s">
        <v>481</v>
      </c>
      <c r="I172" s="82" t="s">
        <v>482</v>
      </c>
      <c r="J172" s="82">
        <v>1</v>
      </c>
      <c r="K172" s="82" t="s">
        <v>483</v>
      </c>
      <c r="L172" s="83" t="s">
        <v>599</v>
      </c>
      <c r="M172" s="89" t="s">
        <v>918</v>
      </c>
      <c r="N172" s="88"/>
      <c r="O172" s="88"/>
      <c r="P172" s="88"/>
      <c r="Q172" s="88"/>
      <c r="R172" s="88"/>
      <c r="S172" s="88"/>
      <c r="T172" s="88"/>
      <c r="U172" s="88"/>
      <c r="V172" s="88"/>
      <c r="W172" s="88"/>
    </row>
    <row r="173" spans="1:23" x14ac:dyDescent="0.25">
      <c r="A173" s="81" t="s">
        <v>919</v>
      </c>
      <c r="B173" s="82" t="s">
        <v>504</v>
      </c>
      <c r="C173" s="105" t="s">
        <v>920</v>
      </c>
      <c r="D173" s="83"/>
      <c r="E173" s="84">
        <v>165</v>
      </c>
      <c r="F173" s="82" t="s">
        <v>480</v>
      </c>
      <c r="G173" s="85"/>
      <c r="H173" s="82" t="s">
        <v>481</v>
      </c>
      <c r="I173" s="82" t="s">
        <v>482</v>
      </c>
      <c r="J173" s="82">
        <v>1</v>
      </c>
      <c r="K173" s="82" t="s">
        <v>483</v>
      </c>
      <c r="L173" s="86"/>
      <c r="M173" s="87"/>
      <c r="N173" s="88"/>
      <c r="O173" s="88"/>
      <c r="P173" s="88"/>
      <c r="Q173" s="88"/>
      <c r="R173" s="88"/>
      <c r="S173" s="88"/>
      <c r="T173" s="88"/>
      <c r="U173" s="88"/>
      <c r="V173" s="88"/>
      <c r="W173" s="88"/>
    </row>
    <row r="174" spans="1:23" x14ac:dyDescent="0.25">
      <c r="A174" s="81" t="s">
        <v>921</v>
      </c>
      <c r="B174" s="82" t="s">
        <v>597</v>
      </c>
      <c r="C174" s="105" t="s">
        <v>922</v>
      </c>
      <c r="D174" s="83"/>
      <c r="E174" s="84">
        <v>166</v>
      </c>
      <c r="F174" s="82" t="s">
        <v>480</v>
      </c>
      <c r="G174" s="85"/>
      <c r="H174" s="82" t="s">
        <v>481</v>
      </c>
      <c r="I174" s="82" t="s">
        <v>482</v>
      </c>
      <c r="J174" s="82">
        <v>1</v>
      </c>
      <c r="K174" s="82" t="s">
        <v>483</v>
      </c>
      <c r="L174" s="83" t="s">
        <v>599</v>
      </c>
      <c r="M174" s="89" t="s">
        <v>923</v>
      </c>
      <c r="N174" s="88"/>
      <c r="O174" s="88"/>
      <c r="P174" s="88"/>
      <c r="Q174" s="88"/>
      <c r="R174" s="88"/>
      <c r="S174" s="88"/>
      <c r="T174" s="88"/>
      <c r="U174" s="88"/>
      <c r="V174" s="88"/>
      <c r="W174" s="88"/>
    </row>
    <row r="175" spans="1:23" x14ac:dyDescent="0.25">
      <c r="A175" s="83" t="s">
        <v>924</v>
      </c>
      <c r="B175" s="82" t="s">
        <v>504</v>
      </c>
      <c r="C175" s="104" t="s">
        <v>925</v>
      </c>
      <c r="D175" s="83"/>
      <c r="E175" s="84">
        <v>167</v>
      </c>
      <c r="F175" s="82" t="s">
        <v>480</v>
      </c>
      <c r="G175" s="85"/>
      <c r="H175" s="82" t="s">
        <v>481</v>
      </c>
      <c r="I175" s="82" t="s">
        <v>482</v>
      </c>
      <c r="J175" s="82">
        <v>1</v>
      </c>
      <c r="K175" s="82" t="s">
        <v>483</v>
      </c>
      <c r="L175" s="86"/>
      <c r="M175" s="87"/>
      <c r="N175" s="88"/>
      <c r="O175" s="88"/>
      <c r="P175" s="88"/>
      <c r="Q175" s="88"/>
      <c r="R175" s="88"/>
      <c r="S175" s="88"/>
      <c r="T175" s="88"/>
      <c r="U175" s="88"/>
      <c r="V175" s="88"/>
      <c r="W175" s="88"/>
    </row>
    <row r="176" spans="1:23" x14ac:dyDescent="0.25">
      <c r="A176" s="83" t="s">
        <v>926</v>
      </c>
      <c r="B176" s="82" t="s">
        <v>597</v>
      </c>
      <c r="C176" s="104" t="s">
        <v>927</v>
      </c>
      <c r="D176" s="83"/>
      <c r="E176" s="84">
        <v>168</v>
      </c>
      <c r="F176" s="82" t="s">
        <v>480</v>
      </c>
      <c r="G176" s="85"/>
      <c r="H176" s="82" t="s">
        <v>481</v>
      </c>
      <c r="I176" s="82" t="s">
        <v>482</v>
      </c>
      <c r="J176" s="82">
        <v>1</v>
      </c>
      <c r="K176" s="82" t="s">
        <v>483</v>
      </c>
      <c r="L176" s="83" t="s">
        <v>599</v>
      </c>
      <c r="M176" s="89" t="s">
        <v>928</v>
      </c>
      <c r="N176" s="88"/>
      <c r="O176" s="88"/>
      <c r="P176" s="88"/>
      <c r="Q176" s="88"/>
      <c r="R176" s="88"/>
      <c r="S176" s="88"/>
      <c r="T176" s="88"/>
      <c r="U176" s="88"/>
      <c r="V176" s="88"/>
      <c r="W176" s="88"/>
    </row>
    <row r="177" spans="1:23" x14ac:dyDescent="0.25">
      <c r="A177" s="83" t="s">
        <v>929</v>
      </c>
      <c r="B177" s="82" t="s">
        <v>504</v>
      </c>
      <c r="C177" s="104" t="s">
        <v>930</v>
      </c>
      <c r="D177" s="83"/>
      <c r="E177" s="84">
        <v>169</v>
      </c>
      <c r="F177" s="82" t="s">
        <v>480</v>
      </c>
      <c r="G177" s="85"/>
      <c r="H177" s="82" t="s">
        <v>481</v>
      </c>
      <c r="I177" s="82" t="s">
        <v>482</v>
      </c>
      <c r="J177" s="82">
        <v>1</v>
      </c>
      <c r="K177" s="82" t="s">
        <v>483</v>
      </c>
      <c r="L177" s="86"/>
      <c r="M177" s="87"/>
      <c r="N177" s="88"/>
      <c r="O177" s="88"/>
      <c r="P177" s="88"/>
      <c r="Q177" s="88"/>
      <c r="R177" s="88"/>
      <c r="S177" s="88"/>
      <c r="T177" s="88"/>
      <c r="U177" s="88"/>
      <c r="V177" s="88"/>
      <c r="W177" s="88"/>
    </row>
    <row r="178" spans="1:23" x14ac:dyDescent="0.25">
      <c r="A178" s="83" t="s">
        <v>931</v>
      </c>
      <c r="B178" s="82" t="s">
        <v>597</v>
      </c>
      <c r="C178" s="83" t="s">
        <v>932</v>
      </c>
      <c r="D178" s="83"/>
      <c r="E178" s="84">
        <v>170</v>
      </c>
      <c r="F178" s="82" t="s">
        <v>480</v>
      </c>
      <c r="G178" s="85"/>
      <c r="H178" s="82" t="s">
        <v>481</v>
      </c>
      <c r="I178" s="82" t="s">
        <v>482</v>
      </c>
      <c r="J178" s="82">
        <v>1</v>
      </c>
      <c r="K178" s="82" t="s">
        <v>483</v>
      </c>
      <c r="L178" s="83" t="s">
        <v>599</v>
      </c>
      <c r="M178" s="89" t="s">
        <v>933</v>
      </c>
      <c r="N178" s="88"/>
      <c r="O178" s="88"/>
      <c r="P178" s="88"/>
      <c r="Q178" s="88"/>
      <c r="R178" s="88"/>
      <c r="S178" s="88"/>
      <c r="T178" s="88"/>
      <c r="U178" s="88"/>
      <c r="V178" s="88"/>
      <c r="W178" s="88"/>
    </row>
    <row r="179" spans="1:23" x14ac:dyDescent="0.25">
      <c r="A179" s="83" t="s">
        <v>934</v>
      </c>
      <c r="B179" s="82" t="s">
        <v>504</v>
      </c>
      <c r="C179" s="83" t="s">
        <v>935</v>
      </c>
      <c r="D179" s="83"/>
      <c r="E179" s="84">
        <v>171</v>
      </c>
      <c r="F179" s="82" t="s">
        <v>480</v>
      </c>
      <c r="G179" s="85"/>
      <c r="H179" s="82" t="s">
        <v>481</v>
      </c>
      <c r="I179" s="82" t="s">
        <v>482</v>
      </c>
      <c r="J179" s="82">
        <v>1</v>
      </c>
      <c r="K179" s="82" t="s">
        <v>483</v>
      </c>
      <c r="L179" s="86"/>
      <c r="M179" s="87"/>
      <c r="N179" s="88"/>
      <c r="O179" s="88"/>
      <c r="P179" s="88"/>
      <c r="Q179" s="88"/>
      <c r="R179" s="88"/>
      <c r="S179" s="88"/>
      <c r="T179" s="88"/>
      <c r="U179" s="88"/>
      <c r="V179" s="88"/>
      <c r="W179" s="88"/>
    </row>
    <row r="180" spans="1:23" x14ac:dyDescent="0.25">
      <c r="A180" s="83" t="s">
        <v>936</v>
      </c>
      <c r="B180" s="82" t="s">
        <v>597</v>
      </c>
      <c r="C180" s="83" t="s">
        <v>937</v>
      </c>
      <c r="D180" s="83"/>
      <c r="E180" s="84">
        <v>172</v>
      </c>
      <c r="F180" s="82" t="s">
        <v>480</v>
      </c>
      <c r="G180" s="85"/>
      <c r="H180" s="82" t="s">
        <v>481</v>
      </c>
      <c r="I180" s="82" t="s">
        <v>482</v>
      </c>
      <c r="J180" s="82">
        <v>1</v>
      </c>
      <c r="K180" s="82" t="s">
        <v>483</v>
      </c>
      <c r="L180" s="83" t="s">
        <v>599</v>
      </c>
      <c r="M180" s="89" t="s">
        <v>938</v>
      </c>
      <c r="N180" s="88"/>
      <c r="O180" s="88"/>
      <c r="P180" s="88"/>
      <c r="Q180" s="88"/>
      <c r="R180" s="88"/>
      <c r="S180" s="88"/>
      <c r="T180" s="88"/>
      <c r="U180" s="88"/>
      <c r="V180" s="88"/>
      <c r="W180" s="88"/>
    </row>
    <row r="181" spans="1:23" x14ac:dyDescent="0.25">
      <c r="A181" s="83" t="s">
        <v>939</v>
      </c>
      <c r="B181" s="82" t="s">
        <v>504</v>
      </c>
      <c r="C181" s="83" t="s">
        <v>940</v>
      </c>
      <c r="D181" s="83"/>
      <c r="E181" s="84">
        <v>173</v>
      </c>
      <c r="F181" s="82" t="s">
        <v>480</v>
      </c>
      <c r="G181" s="85"/>
      <c r="H181" s="82" t="s">
        <v>481</v>
      </c>
      <c r="I181" s="82" t="s">
        <v>482</v>
      </c>
      <c r="J181" s="82">
        <v>1</v>
      </c>
      <c r="K181" s="82" t="s">
        <v>483</v>
      </c>
      <c r="L181" s="86"/>
      <c r="M181" s="87"/>
      <c r="N181" s="88"/>
      <c r="O181" s="88"/>
      <c r="P181" s="88"/>
      <c r="Q181" s="88"/>
      <c r="R181" s="88"/>
      <c r="S181" s="88"/>
      <c r="T181" s="88"/>
      <c r="U181" s="88"/>
      <c r="V181" s="88"/>
      <c r="W181" s="88"/>
    </row>
    <row r="182" spans="1:23" x14ac:dyDescent="0.25">
      <c r="A182" s="83" t="s">
        <v>941</v>
      </c>
      <c r="B182" s="82" t="s">
        <v>597</v>
      </c>
      <c r="C182" s="83" t="s">
        <v>942</v>
      </c>
      <c r="D182" s="83"/>
      <c r="E182" s="84">
        <v>174</v>
      </c>
      <c r="F182" s="82" t="s">
        <v>480</v>
      </c>
      <c r="G182" s="85"/>
      <c r="H182" s="82" t="s">
        <v>481</v>
      </c>
      <c r="I182" s="82" t="s">
        <v>482</v>
      </c>
      <c r="J182" s="82">
        <v>1</v>
      </c>
      <c r="K182" s="82" t="s">
        <v>483</v>
      </c>
      <c r="L182" s="83" t="s">
        <v>599</v>
      </c>
      <c r="M182" s="89" t="s">
        <v>943</v>
      </c>
      <c r="N182" s="88"/>
      <c r="O182" s="88"/>
      <c r="P182" s="88"/>
      <c r="Q182" s="88"/>
      <c r="R182" s="88"/>
      <c r="S182" s="88"/>
      <c r="T182" s="88"/>
      <c r="U182" s="88"/>
      <c r="V182" s="88"/>
      <c r="W182" s="88"/>
    </row>
    <row r="183" spans="1:23" x14ac:dyDescent="0.25">
      <c r="A183" s="83" t="s">
        <v>944</v>
      </c>
      <c r="B183" s="82" t="s">
        <v>504</v>
      </c>
      <c r="C183" s="83" t="s">
        <v>945</v>
      </c>
      <c r="D183" s="83"/>
      <c r="E183" s="84">
        <v>175</v>
      </c>
      <c r="F183" s="82" t="s">
        <v>480</v>
      </c>
      <c r="G183" s="85"/>
      <c r="H183" s="82" t="s">
        <v>481</v>
      </c>
      <c r="I183" s="82" t="s">
        <v>482</v>
      </c>
      <c r="J183" s="82">
        <v>1</v>
      </c>
      <c r="K183" s="82" t="s">
        <v>483</v>
      </c>
      <c r="L183" s="86"/>
      <c r="M183" s="87"/>
      <c r="N183" s="88"/>
      <c r="O183" s="88"/>
      <c r="P183" s="88"/>
      <c r="Q183" s="88"/>
      <c r="R183" s="88"/>
      <c r="S183" s="88"/>
      <c r="T183" s="88"/>
      <c r="U183" s="88"/>
      <c r="V183" s="88"/>
      <c r="W183" s="88"/>
    </row>
    <row r="184" spans="1:23" x14ac:dyDescent="0.25">
      <c r="A184" s="83" t="s">
        <v>946</v>
      </c>
      <c r="B184" s="82" t="s">
        <v>597</v>
      </c>
      <c r="C184" s="83" t="s">
        <v>947</v>
      </c>
      <c r="D184" s="83"/>
      <c r="E184" s="84">
        <v>176</v>
      </c>
      <c r="F184" s="82" t="s">
        <v>480</v>
      </c>
      <c r="G184" s="85"/>
      <c r="H184" s="82" t="s">
        <v>481</v>
      </c>
      <c r="I184" s="82" t="s">
        <v>482</v>
      </c>
      <c r="J184" s="82">
        <v>1</v>
      </c>
      <c r="K184" s="82" t="s">
        <v>483</v>
      </c>
      <c r="L184" s="83" t="s">
        <v>599</v>
      </c>
      <c r="M184" s="89" t="s">
        <v>948</v>
      </c>
      <c r="N184" s="88"/>
      <c r="O184" s="88"/>
      <c r="P184" s="88"/>
      <c r="Q184" s="88"/>
      <c r="R184" s="88"/>
      <c r="S184" s="88"/>
      <c r="T184" s="88"/>
      <c r="U184" s="88"/>
      <c r="V184" s="88"/>
      <c r="W184" s="88"/>
    </row>
    <row r="185" spans="1:23" x14ac:dyDescent="0.25">
      <c r="A185" s="83" t="s">
        <v>949</v>
      </c>
      <c r="B185" s="82" t="s">
        <v>504</v>
      </c>
      <c r="C185" s="83" t="s">
        <v>925</v>
      </c>
      <c r="D185" s="83"/>
      <c r="E185" s="84">
        <v>177</v>
      </c>
      <c r="F185" s="82" t="s">
        <v>480</v>
      </c>
      <c r="G185" s="85"/>
      <c r="H185" s="82" t="s">
        <v>481</v>
      </c>
      <c r="I185" s="82" t="s">
        <v>482</v>
      </c>
      <c r="J185" s="82">
        <v>1</v>
      </c>
      <c r="K185" s="82" t="s">
        <v>483</v>
      </c>
      <c r="L185" s="86"/>
      <c r="M185" s="87"/>
      <c r="N185" s="88"/>
      <c r="O185" s="88"/>
      <c r="P185" s="88"/>
      <c r="Q185" s="88"/>
      <c r="R185" s="88"/>
      <c r="S185" s="88"/>
      <c r="T185" s="88"/>
      <c r="U185" s="88"/>
      <c r="V185" s="88"/>
      <c r="W185" s="88"/>
    </row>
    <row r="186" spans="1:23" x14ac:dyDescent="0.25">
      <c r="A186" s="83" t="s">
        <v>950</v>
      </c>
      <c r="B186" s="82" t="s">
        <v>597</v>
      </c>
      <c r="C186" s="83" t="s">
        <v>927</v>
      </c>
      <c r="D186" s="83"/>
      <c r="E186" s="84">
        <v>178</v>
      </c>
      <c r="F186" s="82" t="s">
        <v>480</v>
      </c>
      <c r="G186" s="85"/>
      <c r="H186" s="82" t="s">
        <v>481</v>
      </c>
      <c r="I186" s="82" t="s">
        <v>482</v>
      </c>
      <c r="J186" s="82">
        <v>1</v>
      </c>
      <c r="K186" s="82" t="s">
        <v>483</v>
      </c>
      <c r="L186" s="83" t="s">
        <v>599</v>
      </c>
      <c r="M186" s="89" t="s">
        <v>951</v>
      </c>
      <c r="N186" s="88"/>
      <c r="O186" s="88"/>
      <c r="P186" s="88"/>
      <c r="Q186" s="88"/>
      <c r="R186" s="88"/>
      <c r="S186" s="88"/>
      <c r="T186" s="88"/>
      <c r="U186" s="88"/>
      <c r="V186" s="88"/>
      <c r="W186" s="88"/>
    </row>
    <row r="187" spans="1:23" x14ac:dyDescent="0.25">
      <c r="A187" s="83" t="s">
        <v>952</v>
      </c>
      <c r="B187" s="82" t="s">
        <v>504</v>
      </c>
      <c r="C187" s="83" t="s">
        <v>953</v>
      </c>
      <c r="D187" s="83"/>
      <c r="E187" s="84">
        <v>179</v>
      </c>
      <c r="F187" s="82" t="s">
        <v>480</v>
      </c>
      <c r="G187" s="85"/>
      <c r="H187" s="82" t="s">
        <v>481</v>
      </c>
      <c r="I187" s="82" t="s">
        <v>482</v>
      </c>
      <c r="J187" s="82">
        <v>1</v>
      </c>
      <c r="K187" s="82" t="s">
        <v>483</v>
      </c>
      <c r="L187" s="86"/>
      <c r="M187" s="87"/>
      <c r="N187" s="88"/>
      <c r="O187" s="88"/>
      <c r="P187" s="88"/>
      <c r="Q187" s="88"/>
      <c r="R187" s="88"/>
      <c r="S187" s="88"/>
      <c r="T187" s="88"/>
      <c r="U187" s="88"/>
      <c r="V187" s="88"/>
      <c r="W187" s="88"/>
    </row>
    <row r="188" spans="1:23" x14ac:dyDescent="0.25">
      <c r="A188" s="83" t="s">
        <v>954</v>
      </c>
      <c r="B188" s="82" t="s">
        <v>597</v>
      </c>
      <c r="C188" s="83" t="s">
        <v>955</v>
      </c>
      <c r="D188" s="83"/>
      <c r="E188" s="84">
        <v>180</v>
      </c>
      <c r="F188" s="82" t="s">
        <v>480</v>
      </c>
      <c r="G188" s="85"/>
      <c r="H188" s="82" t="s">
        <v>481</v>
      </c>
      <c r="I188" s="82" t="s">
        <v>482</v>
      </c>
      <c r="J188" s="82">
        <v>1</v>
      </c>
      <c r="K188" s="82" t="s">
        <v>483</v>
      </c>
      <c r="L188" s="83" t="s">
        <v>599</v>
      </c>
      <c r="M188" s="89" t="s">
        <v>956</v>
      </c>
      <c r="N188" s="88"/>
      <c r="O188" s="88"/>
      <c r="P188" s="88"/>
      <c r="Q188" s="88"/>
      <c r="R188" s="88"/>
      <c r="S188" s="88"/>
      <c r="T188" s="88"/>
      <c r="U188" s="88"/>
      <c r="V188" s="88"/>
      <c r="W188" s="88"/>
    </row>
    <row r="189" spans="1:23" x14ac:dyDescent="0.25">
      <c r="A189" s="83" t="s">
        <v>957</v>
      </c>
      <c r="B189" s="82" t="s">
        <v>504</v>
      </c>
      <c r="C189" s="83" t="s">
        <v>958</v>
      </c>
      <c r="D189" s="83"/>
      <c r="E189" s="84">
        <v>181</v>
      </c>
      <c r="F189" s="82" t="s">
        <v>480</v>
      </c>
      <c r="G189" s="85"/>
      <c r="H189" s="82" t="s">
        <v>481</v>
      </c>
      <c r="I189" s="82" t="s">
        <v>482</v>
      </c>
      <c r="J189" s="82">
        <v>1</v>
      </c>
      <c r="K189" s="82" t="s">
        <v>483</v>
      </c>
      <c r="L189" s="86"/>
      <c r="M189" s="87"/>
      <c r="N189" s="88"/>
      <c r="O189" s="88"/>
      <c r="P189" s="88"/>
      <c r="Q189" s="88"/>
      <c r="R189" s="88"/>
      <c r="S189" s="88"/>
      <c r="T189" s="88"/>
      <c r="U189" s="88"/>
      <c r="V189" s="88"/>
      <c r="W189" s="88"/>
    </row>
    <row r="190" spans="1:23" x14ac:dyDescent="0.25">
      <c r="A190" s="83" t="s">
        <v>959</v>
      </c>
      <c r="B190" s="82" t="s">
        <v>597</v>
      </c>
      <c r="C190" s="83" t="s">
        <v>960</v>
      </c>
      <c r="D190" s="83"/>
      <c r="E190" s="84">
        <v>182</v>
      </c>
      <c r="F190" s="82" t="s">
        <v>480</v>
      </c>
      <c r="G190" s="85"/>
      <c r="H190" s="82" t="s">
        <v>481</v>
      </c>
      <c r="I190" s="82" t="s">
        <v>482</v>
      </c>
      <c r="J190" s="82">
        <v>1</v>
      </c>
      <c r="K190" s="82" t="s">
        <v>483</v>
      </c>
      <c r="L190" s="83" t="s">
        <v>599</v>
      </c>
      <c r="M190" s="89" t="s">
        <v>961</v>
      </c>
      <c r="N190" s="88"/>
      <c r="O190" s="88"/>
      <c r="P190" s="88"/>
      <c r="Q190" s="88"/>
      <c r="R190" s="88"/>
      <c r="S190" s="88"/>
      <c r="T190" s="88"/>
      <c r="U190" s="88"/>
      <c r="V190" s="88"/>
      <c r="W190" s="88"/>
    </row>
    <row r="191" spans="1:23" x14ac:dyDescent="0.25">
      <c r="A191" s="83" t="s">
        <v>962</v>
      </c>
      <c r="B191" s="82" t="s">
        <v>504</v>
      </c>
      <c r="C191" s="83" t="s">
        <v>963</v>
      </c>
      <c r="D191" s="83"/>
      <c r="E191" s="84">
        <v>183</v>
      </c>
      <c r="F191" s="82" t="s">
        <v>480</v>
      </c>
      <c r="G191" s="85"/>
      <c r="H191" s="82" t="s">
        <v>481</v>
      </c>
      <c r="I191" s="82" t="s">
        <v>482</v>
      </c>
      <c r="J191" s="82">
        <v>1</v>
      </c>
      <c r="K191" s="82" t="s">
        <v>483</v>
      </c>
      <c r="L191" s="86"/>
      <c r="M191" s="87"/>
      <c r="N191" s="88"/>
      <c r="O191" s="88"/>
      <c r="P191" s="88"/>
      <c r="Q191" s="88"/>
      <c r="R191" s="88"/>
      <c r="S191" s="88"/>
      <c r="T191" s="88"/>
      <c r="U191" s="88"/>
      <c r="V191" s="88"/>
      <c r="W191" s="88"/>
    </row>
    <row r="192" spans="1:23" x14ac:dyDescent="0.25">
      <c r="A192" s="83" t="s">
        <v>964</v>
      </c>
      <c r="B192" s="82" t="s">
        <v>597</v>
      </c>
      <c r="C192" s="83" t="s">
        <v>965</v>
      </c>
      <c r="D192" s="83"/>
      <c r="E192" s="84">
        <v>184</v>
      </c>
      <c r="F192" s="82" t="s">
        <v>480</v>
      </c>
      <c r="G192" s="85"/>
      <c r="H192" s="82" t="s">
        <v>481</v>
      </c>
      <c r="I192" s="82" t="s">
        <v>482</v>
      </c>
      <c r="J192" s="82">
        <v>1</v>
      </c>
      <c r="K192" s="82" t="s">
        <v>483</v>
      </c>
      <c r="L192" s="83" t="s">
        <v>599</v>
      </c>
      <c r="M192" s="89" t="s">
        <v>966</v>
      </c>
      <c r="N192" s="88"/>
      <c r="O192" s="88"/>
      <c r="P192" s="88"/>
      <c r="Q192" s="88"/>
      <c r="R192" s="88"/>
      <c r="S192" s="88"/>
      <c r="T192" s="88"/>
      <c r="U192" s="88"/>
      <c r="V192" s="88"/>
      <c r="W192" s="88"/>
    </row>
    <row r="193" spans="1:23" x14ac:dyDescent="0.25">
      <c r="A193" s="81" t="s">
        <v>967</v>
      </c>
      <c r="B193" s="82" t="s">
        <v>504</v>
      </c>
      <c r="C193" s="83" t="s">
        <v>968</v>
      </c>
      <c r="D193" s="83"/>
      <c r="E193" s="84">
        <v>185</v>
      </c>
      <c r="F193" s="82" t="s">
        <v>480</v>
      </c>
      <c r="G193" s="85"/>
      <c r="H193" s="82" t="s">
        <v>481</v>
      </c>
      <c r="I193" s="82" t="s">
        <v>482</v>
      </c>
      <c r="J193" s="82">
        <v>1</v>
      </c>
      <c r="K193" s="82" t="s">
        <v>483</v>
      </c>
      <c r="L193" s="86"/>
      <c r="M193" s="87"/>
      <c r="N193" s="88"/>
      <c r="O193" s="88"/>
      <c r="P193" s="88"/>
      <c r="Q193" s="88"/>
      <c r="R193" s="88"/>
      <c r="S193" s="88"/>
      <c r="T193" s="88"/>
      <c r="U193" s="88"/>
      <c r="V193" s="88"/>
      <c r="W193" s="88"/>
    </row>
    <row r="194" spans="1:23" x14ac:dyDescent="0.25">
      <c r="A194" s="83" t="s">
        <v>969</v>
      </c>
      <c r="B194" s="82" t="s">
        <v>504</v>
      </c>
      <c r="C194" s="83" t="s">
        <v>970</v>
      </c>
      <c r="D194" s="83"/>
      <c r="E194" s="84">
        <v>186</v>
      </c>
      <c r="F194" s="82" t="s">
        <v>480</v>
      </c>
      <c r="G194" s="85"/>
      <c r="H194" s="82" t="s">
        <v>481</v>
      </c>
      <c r="I194" s="82" t="s">
        <v>482</v>
      </c>
      <c r="J194" s="82">
        <v>1</v>
      </c>
      <c r="K194" s="82" t="s">
        <v>483</v>
      </c>
      <c r="L194" s="86"/>
      <c r="M194" s="87"/>
      <c r="N194" s="88"/>
      <c r="O194" s="88"/>
      <c r="P194" s="88"/>
      <c r="Q194" s="88"/>
      <c r="R194" s="88"/>
      <c r="S194" s="88"/>
      <c r="T194" s="88"/>
      <c r="U194" s="88"/>
      <c r="V194" s="88"/>
      <c r="W194" s="88"/>
    </row>
    <row r="195" spans="1:23" x14ac:dyDescent="0.25">
      <c r="A195" s="83" t="s">
        <v>971</v>
      </c>
      <c r="B195" s="82" t="s">
        <v>597</v>
      </c>
      <c r="C195" s="83" t="s">
        <v>972</v>
      </c>
      <c r="D195" s="83"/>
      <c r="E195" s="84">
        <v>187</v>
      </c>
      <c r="F195" s="82" t="s">
        <v>480</v>
      </c>
      <c r="G195" s="85"/>
      <c r="H195" s="82" t="s">
        <v>481</v>
      </c>
      <c r="I195" s="82" t="s">
        <v>482</v>
      </c>
      <c r="J195" s="82">
        <v>1</v>
      </c>
      <c r="K195" s="82" t="s">
        <v>483</v>
      </c>
      <c r="L195" s="83" t="s">
        <v>599</v>
      </c>
      <c r="M195" s="100" t="s">
        <v>973</v>
      </c>
      <c r="N195" s="88"/>
      <c r="O195" s="88"/>
      <c r="P195" s="88"/>
      <c r="Q195" s="88"/>
      <c r="R195" s="88"/>
      <c r="S195" s="88"/>
      <c r="T195" s="88"/>
      <c r="U195" s="88"/>
      <c r="V195" s="88"/>
      <c r="W195" s="88"/>
    </row>
    <row r="196" spans="1:23" x14ac:dyDescent="0.25">
      <c r="A196" s="81" t="s">
        <v>974</v>
      </c>
      <c r="B196" s="82" t="s">
        <v>504</v>
      </c>
      <c r="C196" s="83" t="s">
        <v>975</v>
      </c>
      <c r="D196" s="83"/>
      <c r="E196" s="84">
        <v>188</v>
      </c>
      <c r="F196" s="82" t="s">
        <v>480</v>
      </c>
      <c r="G196" s="85"/>
      <c r="H196" s="82" t="s">
        <v>481</v>
      </c>
      <c r="I196" s="82" t="s">
        <v>482</v>
      </c>
      <c r="J196" s="82">
        <v>1</v>
      </c>
      <c r="K196" s="82" t="s">
        <v>483</v>
      </c>
      <c r="L196" s="86"/>
      <c r="M196" s="101"/>
      <c r="N196" s="88"/>
      <c r="O196" s="88"/>
      <c r="P196" s="88"/>
      <c r="Q196" s="88"/>
      <c r="R196" s="88"/>
      <c r="S196" s="88"/>
      <c r="T196" s="88"/>
      <c r="U196" s="88"/>
      <c r="V196" s="88"/>
      <c r="W196" s="88"/>
    </row>
    <row r="197" spans="1:23" x14ac:dyDescent="0.25">
      <c r="A197" s="81" t="s">
        <v>976</v>
      </c>
      <c r="B197" s="82" t="s">
        <v>504</v>
      </c>
      <c r="C197" s="83" t="s">
        <v>977</v>
      </c>
      <c r="D197" s="83"/>
      <c r="E197" s="84">
        <v>189</v>
      </c>
      <c r="F197" s="82" t="s">
        <v>480</v>
      </c>
      <c r="G197" s="85"/>
      <c r="H197" s="82" t="s">
        <v>481</v>
      </c>
      <c r="I197" s="82" t="s">
        <v>482</v>
      </c>
      <c r="J197" s="82">
        <v>1</v>
      </c>
      <c r="K197" s="82" t="s">
        <v>483</v>
      </c>
      <c r="L197" s="86"/>
      <c r="M197" s="87"/>
      <c r="N197" s="88"/>
      <c r="O197" s="88"/>
      <c r="P197" s="88"/>
      <c r="Q197" s="88"/>
      <c r="R197" s="88"/>
      <c r="S197" s="88"/>
      <c r="T197" s="88"/>
      <c r="U197" s="88"/>
      <c r="V197" s="88"/>
      <c r="W197" s="88"/>
    </row>
    <row r="198" spans="1:23" x14ac:dyDescent="0.25">
      <c r="A198" s="81" t="s">
        <v>978</v>
      </c>
      <c r="B198" s="82" t="s">
        <v>504</v>
      </c>
      <c r="C198" s="106" t="s">
        <v>979</v>
      </c>
      <c r="D198" s="83"/>
      <c r="E198" s="84">
        <v>190</v>
      </c>
      <c r="F198" s="82" t="s">
        <v>480</v>
      </c>
      <c r="G198" s="85"/>
      <c r="H198" s="82" t="s">
        <v>481</v>
      </c>
      <c r="I198" s="82" t="s">
        <v>482</v>
      </c>
      <c r="J198" s="82">
        <v>1</v>
      </c>
      <c r="K198" s="82" t="s">
        <v>483</v>
      </c>
      <c r="L198" s="86"/>
      <c r="M198" s="87"/>
      <c r="N198" s="88"/>
      <c r="O198" s="88"/>
      <c r="P198" s="88"/>
      <c r="Q198" s="88"/>
      <c r="R198" s="88"/>
      <c r="S198" s="88"/>
      <c r="T198" s="88"/>
      <c r="U198" s="88"/>
      <c r="V198" s="88"/>
      <c r="W198" s="88"/>
    </row>
    <row r="199" spans="1:23" ht="45" x14ac:dyDescent="0.25">
      <c r="A199" s="83" t="s">
        <v>980</v>
      </c>
      <c r="B199" s="82" t="s">
        <v>504</v>
      </c>
      <c r="C199" s="83" t="s">
        <v>981</v>
      </c>
      <c r="D199" s="83"/>
      <c r="E199" s="84">
        <v>191</v>
      </c>
      <c r="F199" s="82" t="s">
        <v>480</v>
      </c>
      <c r="G199" s="85"/>
      <c r="H199" s="82" t="s">
        <v>481</v>
      </c>
      <c r="I199" s="82" t="s">
        <v>482</v>
      </c>
      <c r="J199" s="82">
        <v>1</v>
      </c>
      <c r="K199" s="82" t="s">
        <v>483</v>
      </c>
      <c r="L199" s="83" t="s">
        <v>540</v>
      </c>
      <c r="M199" s="100" t="s">
        <v>982</v>
      </c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</row>
    <row r="200" spans="1:23" x14ac:dyDescent="0.25">
      <c r="A200" s="83" t="s">
        <v>983</v>
      </c>
      <c r="B200" s="82" t="s">
        <v>504</v>
      </c>
      <c r="C200" s="83" t="s">
        <v>890</v>
      </c>
      <c r="D200" s="83"/>
      <c r="E200" s="84">
        <v>192</v>
      </c>
      <c r="F200" s="82" t="s">
        <v>480</v>
      </c>
      <c r="G200" s="85"/>
      <c r="H200" s="82" t="s">
        <v>481</v>
      </c>
      <c r="I200" s="82" t="s">
        <v>482</v>
      </c>
      <c r="J200" s="82">
        <v>1</v>
      </c>
      <c r="K200" s="82" t="s">
        <v>483</v>
      </c>
      <c r="L200" s="86"/>
      <c r="M200" s="87"/>
      <c r="N200" s="88"/>
      <c r="O200" s="88"/>
      <c r="P200" s="88"/>
      <c r="Q200" s="88"/>
      <c r="R200" s="88"/>
      <c r="S200" s="88"/>
      <c r="T200" s="88"/>
      <c r="U200" s="88"/>
      <c r="V200" s="88"/>
      <c r="W200" s="88"/>
    </row>
    <row r="201" spans="1:23" x14ac:dyDescent="0.25">
      <c r="A201" s="83" t="s">
        <v>984</v>
      </c>
      <c r="B201" s="82" t="s">
        <v>597</v>
      </c>
      <c r="C201" s="83" t="s">
        <v>985</v>
      </c>
      <c r="D201" s="83"/>
      <c r="E201" s="84">
        <v>193</v>
      </c>
      <c r="F201" s="82" t="s">
        <v>480</v>
      </c>
      <c r="G201" s="85"/>
      <c r="H201" s="82" t="s">
        <v>481</v>
      </c>
      <c r="I201" s="82" t="s">
        <v>482</v>
      </c>
      <c r="J201" s="82">
        <v>1</v>
      </c>
      <c r="K201" s="82" t="s">
        <v>483</v>
      </c>
      <c r="L201" s="83" t="s">
        <v>599</v>
      </c>
      <c r="M201" s="89" t="s">
        <v>986</v>
      </c>
      <c r="N201" s="88"/>
      <c r="O201" s="88"/>
      <c r="P201" s="88"/>
      <c r="Q201" s="88"/>
      <c r="R201" s="88"/>
      <c r="S201" s="88"/>
      <c r="T201" s="88"/>
      <c r="U201" s="88"/>
      <c r="V201" s="88"/>
      <c r="W201" s="88"/>
    </row>
    <row r="202" spans="1:23" x14ac:dyDescent="0.25">
      <c r="A202" s="83" t="s">
        <v>987</v>
      </c>
      <c r="B202" s="82" t="s">
        <v>504</v>
      </c>
      <c r="C202" s="83" t="s">
        <v>895</v>
      </c>
      <c r="D202" s="83"/>
      <c r="E202" s="84">
        <v>194</v>
      </c>
      <c r="F202" s="82" t="s">
        <v>480</v>
      </c>
      <c r="G202" s="85"/>
      <c r="H202" s="82" t="s">
        <v>481</v>
      </c>
      <c r="I202" s="82" t="s">
        <v>482</v>
      </c>
      <c r="J202" s="82">
        <v>1</v>
      </c>
      <c r="K202" s="82" t="s">
        <v>483</v>
      </c>
      <c r="L202" s="86"/>
      <c r="M202" s="87"/>
      <c r="N202" s="88"/>
      <c r="O202" s="88"/>
      <c r="P202" s="88"/>
      <c r="Q202" s="88"/>
      <c r="R202" s="88"/>
      <c r="S202" s="88"/>
      <c r="T202" s="88"/>
      <c r="U202" s="88"/>
      <c r="V202" s="88"/>
      <c r="W202" s="88"/>
    </row>
    <row r="203" spans="1:23" x14ac:dyDescent="0.25">
      <c r="A203" s="83" t="s">
        <v>988</v>
      </c>
      <c r="B203" s="82" t="s">
        <v>597</v>
      </c>
      <c r="C203" s="83" t="s">
        <v>897</v>
      </c>
      <c r="D203" s="83"/>
      <c r="E203" s="84">
        <v>195</v>
      </c>
      <c r="F203" s="82" t="s">
        <v>480</v>
      </c>
      <c r="G203" s="85"/>
      <c r="H203" s="82" t="s">
        <v>481</v>
      </c>
      <c r="I203" s="82" t="s">
        <v>482</v>
      </c>
      <c r="J203" s="82">
        <v>1</v>
      </c>
      <c r="K203" s="82" t="s">
        <v>483</v>
      </c>
      <c r="L203" s="83" t="s">
        <v>599</v>
      </c>
      <c r="M203" s="89" t="s">
        <v>989</v>
      </c>
      <c r="N203" s="88"/>
      <c r="O203" s="88"/>
      <c r="P203" s="88"/>
      <c r="Q203" s="88"/>
      <c r="R203" s="88"/>
      <c r="S203" s="88"/>
      <c r="T203" s="88"/>
      <c r="U203" s="88"/>
      <c r="V203" s="88"/>
      <c r="W203" s="88"/>
    </row>
    <row r="204" spans="1:23" x14ac:dyDescent="0.25">
      <c r="A204" s="83" t="s">
        <v>990</v>
      </c>
      <c r="B204" s="82" t="s">
        <v>504</v>
      </c>
      <c r="C204" s="83" t="s">
        <v>900</v>
      </c>
      <c r="D204" s="83"/>
      <c r="E204" s="84">
        <v>196</v>
      </c>
      <c r="F204" s="82" t="s">
        <v>480</v>
      </c>
      <c r="G204" s="85"/>
      <c r="H204" s="82" t="s">
        <v>481</v>
      </c>
      <c r="I204" s="82" t="s">
        <v>482</v>
      </c>
      <c r="J204" s="82">
        <v>1</v>
      </c>
      <c r="K204" s="82" t="s">
        <v>483</v>
      </c>
      <c r="L204" s="86"/>
      <c r="M204" s="87"/>
      <c r="N204" s="88"/>
      <c r="O204" s="88"/>
      <c r="P204" s="88"/>
      <c r="Q204" s="88"/>
      <c r="R204" s="88"/>
      <c r="S204" s="88"/>
      <c r="T204" s="88"/>
      <c r="U204" s="88"/>
      <c r="V204" s="88"/>
      <c r="W204" s="88"/>
    </row>
    <row r="205" spans="1:23" x14ac:dyDescent="0.25">
      <c r="A205" s="83" t="s">
        <v>991</v>
      </c>
      <c r="B205" s="82" t="s">
        <v>597</v>
      </c>
      <c r="C205" s="83" t="s">
        <v>902</v>
      </c>
      <c r="D205" s="83"/>
      <c r="E205" s="84">
        <v>197</v>
      </c>
      <c r="F205" s="82" t="s">
        <v>480</v>
      </c>
      <c r="G205" s="85"/>
      <c r="H205" s="82" t="s">
        <v>481</v>
      </c>
      <c r="I205" s="82" t="s">
        <v>482</v>
      </c>
      <c r="J205" s="82">
        <v>1</v>
      </c>
      <c r="K205" s="82" t="s">
        <v>483</v>
      </c>
      <c r="L205" s="83" t="s">
        <v>599</v>
      </c>
      <c r="M205" s="89" t="s">
        <v>992</v>
      </c>
      <c r="N205" s="88"/>
      <c r="O205" s="88"/>
      <c r="P205" s="88"/>
      <c r="Q205" s="88"/>
      <c r="R205" s="88"/>
      <c r="S205" s="88"/>
      <c r="T205" s="88"/>
      <c r="U205" s="88"/>
      <c r="V205" s="88"/>
      <c r="W205" s="88"/>
    </row>
    <row r="206" spans="1:23" x14ac:dyDescent="0.25">
      <c r="A206" s="81" t="s">
        <v>993</v>
      </c>
      <c r="B206" s="82" t="s">
        <v>504</v>
      </c>
      <c r="C206" s="108" t="s">
        <v>905</v>
      </c>
      <c r="D206" s="83"/>
      <c r="E206" s="84">
        <v>198</v>
      </c>
      <c r="F206" s="82" t="s">
        <v>480</v>
      </c>
      <c r="G206" s="85"/>
      <c r="H206" s="82" t="s">
        <v>481</v>
      </c>
      <c r="I206" s="82" t="s">
        <v>482</v>
      </c>
      <c r="J206" s="82">
        <v>1</v>
      </c>
      <c r="K206" s="82" t="s">
        <v>483</v>
      </c>
      <c r="L206" s="109"/>
      <c r="M206" s="110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</row>
    <row r="207" spans="1:23" x14ac:dyDescent="0.25">
      <c r="A207" s="81" t="s">
        <v>994</v>
      </c>
      <c r="B207" s="82" t="s">
        <v>597</v>
      </c>
      <c r="C207" s="108" t="s">
        <v>907</v>
      </c>
      <c r="D207" s="83"/>
      <c r="E207" s="84">
        <v>199</v>
      </c>
      <c r="F207" s="82" t="s">
        <v>480</v>
      </c>
      <c r="G207" s="85"/>
      <c r="H207" s="82" t="s">
        <v>481</v>
      </c>
      <c r="I207" s="82" t="s">
        <v>482</v>
      </c>
      <c r="J207" s="82">
        <v>1</v>
      </c>
      <c r="K207" s="82" t="s">
        <v>483</v>
      </c>
      <c r="L207" s="83" t="s">
        <v>599</v>
      </c>
      <c r="M207" s="100" t="s">
        <v>995</v>
      </c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</row>
    <row r="208" spans="1:23" x14ac:dyDescent="0.25">
      <c r="A208" s="83" t="s">
        <v>996</v>
      </c>
      <c r="B208" s="82" t="s">
        <v>504</v>
      </c>
      <c r="C208" s="83" t="s">
        <v>997</v>
      </c>
      <c r="D208" s="83"/>
      <c r="E208" s="84">
        <v>200</v>
      </c>
      <c r="F208" s="82" t="s">
        <v>480</v>
      </c>
      <c r="G208" s="85"/>
      <c r="H208" s="82" t="s">
        <v>481</v>
      </c>
      <c r="I208" s="82" t="s">
        <v>482</v>
      </c>
      <c r="J208" s="82">
        <v>1</v>
      </c>
      <c r="K208" s="82" t="s">
        <v>483</v>
      </c>
      <c r="L208" s="86"/>
      <c r="M208" s="87"/>
      <c r="N208" s="88"/>
      <c r="O208" s="88"/>
      <c r="P208" s="88"/>
      <c r="Q208" s="88"/>
      <c r="R208" s="88"/>
      <c r="S208" s="88"/>
      <c r="T208" s="88"/>
      <c r="U208" s="88"/>
      <c r="V208" s="88"/>
      <c r="W208" s="88"/>
    </row>
    <row r="209" spans="1:23" x14ac:dyDescent="0.25">
      <c r="A209" s="83" t="s">
        <v>998</v>
      </c>
      <c r="B209" s="82" t="s">
        <v>597</v>
      </c>
      <c r="C209" s="83" t="s">
        <v>999</v>
      </c>
      <c r="D209" s="83"/>
      <c r="E209" s="84">
        <v>201</v>
      </c>
      <c r="F209" s="82" t="s">
        <v>480</v>
      </c>
      <c r="G209" s="85"/>
      <c r="H209" s="82" t="s">
        <v>481</v>
      </c>
      <c r="I209" s="82" t="s">
        <v>482</v>
      </c>
      <c r="J209" s="82">
        <v>1</v>
      </c>
      <c r="K209" s="82" t="s">
        <v>483</v>
      </c>
      <c r="L209" s="83" t="s">
        <v>599</v>
      </c>
      <c r="M209" s="89" t="s">
        <v>1000</v>
      </c>
      <c r="N209" s="88"/>
      <c r="O209" s="88"/>
      <c r="P209" s="88"/>
      <c r="Q209" s="88"/>
      <c r="R209" s="88"/>
      <c r="S209" s="88"/>
      <c r="T209" s="88"/>
      <c r="U209" s="88"/>
      <c r="V209" s="88"/>
      <c r="W209" s="88"/>
    </row>
    <row r="210" spans="1:23" x14ac:dyDescent="0.25">
      <c r="A210" s="83" t="s">
        <v>1001</v>
      </c>
      <c r="B210" s="82" t="s">
        <v>504</v>
      </c>
      <c r="C210" s="83" t="s">
        <v>1002</v>
      </c>
      <c r="D210" s="83"/>
      <c r="E210" s="84">
        <v>202</v>
      </c>
      <c r="F210" s="82" t="s">
        <v>480</v>
      </c>
      <c r="G210" s="85"/>
      <c r="H210" s="82" t="s">
        <v>481</v>
      </c>
      <c r="I210" s="82" t="s">
        <v>482</v>
      </c>
      <c r="J210" s="82">
        <v>1</v>
      </c>
      <c r="K210" s="82" t="s">
        <v>483</v>
      </c>
      <c r="L210" s="86"/>
      <c r="M210" s="87"/>
      <c r="N210" s="88"/>
      <c r="O210" s="88"/>
      <c r="P210" s="88"/>
      <c r="Q210" s="88"/>
      <c r="R210" s="88"/>
      <c r="S210" s="88"/>
      <c r="T210" s="88"/>
      <c r="U210" s="88"/>
      <c r="V210" s="88"/>
      <c r="W210" s="88"/>
    </row>
    <row r="211" spans="1:23" x14ac:dyDescent="0.25">
      <c r="A211" s="83" t="s">
        <v>1003</v>
      </c>
      <c r="B211" s="82" t="s">
        <v>597</v>
      </c>
      <c r="C211" s="83" t="s">
        <v>1004</v>
      </c>
      <c r="D211" s="83"/>
      <c r="E211" s="84">
        <v>203</v>
      </c>
      <c r="F211" s="82" t="s">
        <v>480</v>
      </c>
      <c r="G211" s="85"/>
      <c r="H211" s="82" t="s">
        <v>481</v>
      </c>
      <c r="I211" s="82" t="s">
        <v>482</v>
      </c>
      <c r="J211" s="82">
        <v>1</v>
      </c>
      <c r="K211" s="82" t="s">
        <v>483</v>
      </c>
      <c r="L211" s="83" t="s">
        <v>599</v>
      </c>
      <c r="M211" s="89" t="s">
        <v>1005</v>
      </c>
      <c r="N211" s="88"/>
      <c r="O211" s="88"/>
      <c r="P211" s="88"/>
      <c r="Q211" s="88"/>
      <c r="R211" s="88"/>
      <c r="S211" s="88"/>
      <c r="T211" s="88"/>
      <c r="U211" s="88"/>
      <c r="V211" s="88"/>
      <c r="W211" s="88"/>
    </row>
    <row r="212" spans="1:23" x14ac:dyDescent="0.25">
      <c r="A212" s="83" t="s">
        <v>1006</v>
      </c>
      <c r="B212" s="82" t="s">
        <v>504</v>
      </c>
      <c r="C212" s="83" t="s">
        <v>1007</v>
      </c>
      <c r="D212" s="83"/>
      <c r="E212" s="84">
        <v>204</v>
      </c>
      <c r="F212" s="82" t="s">
        <v>480</v>
      </c>
      <c r="G212" s="85"/>
      <c r="H212" s="82" t="s">
        <v>481</v>
      </c>
      <c r="I212" s="82" t="s">
        <v>482</v>
      </c>
      <c r="J212" s="82">
        <v>1</v>
      </c>
      <c r="K212" s="82" t="s">
        <v>483</v>
      </c>
      <c r="L212" s="86"/>
      <c r="M212" s="87"/>
      <c r="N212" s="88"/>
      <c r="O212" s="88"/>
      <c r="P212" s="88"/>
      <c r="Q212" s="88"/>
      <c r="R212" s="88"/>
      <c r="S212" s="88"/>
      <c r="T212" s="88"/>
      <c r="U212" s="88"/>
      <c r="V212" s="88"/>
      <c r="W212" s="88"/>
    </row>
    <row r="213" spans="1:23" x14ac:dyDescent="0.25">
      <c r="A213" s="83" t="s">
        <v>1008</v>
      </c>
      <c r="B213" s="82" t="s">
        <v>597</v>
      </c>
      <c r="C213" s="83" t="s">
        <v>1009</v>
      </c>
      <c r="D213" s="83"/>
      <c r="E213" s="84">
        <v>205</v>
      </c>
      <c r="F213" s="82" t="s">
        <v>480</v>
      </c>
      <c r="G213" s="85"/>
      <c r="H213" s="82" t="s">
        <v>481</v>
      </c>
      <c r="I213" s="82" t="s">
        <v>482</v>
      </c>
      <c r="J213" s="82">
        <v>1</v>
      </c>
      <c r="K213" s="82" t="s">
        <v>483</v>
      </c>
      <c r="L213" s="83" t="s">
        <v>599</v>
      </c>
      <c r="M213" s="89" t="s">
        <v>1010</v>
      </c>
      <c r="N213" s="88"/>
      <c r="O213" s="88"/>
      <c r="P213" s="88"/>
      <c r="Q213" s="88"/>
      <c r="R213" s="88"/>
      <c r="S213" s="88"/>
      <c r="T213" s="88"/>
      <c r="U213" s="88"/>
      <c r="V213" s="88"/>
      <c r="W213" s="88"/>
    </row>
    <row r="214" spans="1:23" x14ac:dyDescent="0.25">
      <c r="A214" s="83" t="s">
        <v>1011</v>
      </c>
      <c r="B214" s="82" t="s">
        <v>504</v>
      </c>
      <c r="C214" s="83" t="s">
        <v>1012</v>
      </c>
      <c r="D214" s="83"/>
      <c r="E214" s="84">
        <v>206</v>
      </c>
      <c r="F214" s="82" t="s">
        <v>480</v>
      </c>
      <c r="G214" s="85"/>
      <c r="H214" s="82" t="s">
        <v>481</v>
      </c>
      <c r="I214" s="82" t="s">
        <v>482</v>
      </c>
      <c r="J214" s="82">
        <v>1</v>
      </c>
      <c r="K214" s="82" t="s">
        <v>483</v>
      </c>
      <c r="L214" s="86"/>
      <c r="M214" s="87"/>
      <c r="N214" s="88"/>
      <c r="O214" s="88"/>
      <c r="P214" s="88"/>
      <c r="Q214" s="88"/>
      <c r="R214" s="88"/>
      <c r="S214" s="88"/>
      <c r="T214" s="88"/>
      <c r="U214" s="88"/>
      <c r="V214" s="88"/>
      <c r="W214" s="88"/>
    </row>
    <row r="215" spans="1:23" ht="16.5" x14ac:dyDescent="0.3">
      <c r="A215" s="112" t="s">
        <v>1013</v>
      </c>
      <c r="B215" s="82" t="s">
        <v>597</v>
      </c>
      <c r="C215" s="83" t="s">
        <v>1014</v>
      </c>
      <c r="D215" s="83"/>
      <c r="E215" s="84">
        <v>207</v>
      </c>
      <c r="F215" s="82" t="s">
        <v>480</v>
      </c>
      <c r="G215" s="85"/>
      <c r="H215" s="82" t="s">
        <v>481</v>
      </c>
      <c r="I215" s="82" t="s">
        <v>482</v>
      </c>
      <c r="J215" s="82">
        <v>1</v>
      </c>
      <c r="K215" s="82" t="s">
        <v>483</v>
      </c>
      <c r="L215" s="83" t="s">
        <v>599</v>
      </c>
      <c r="M215" s="89" t="s">
        <v>1015</v>
      </c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</row>
    <row r="216" spans="1:23" x14ac:dyDescent="0.25">
      <c r="A216" s="83" t="s">
        <v>1016</v>
      </c>
      <c r="B216" s="82" t="s">
        <v>504</v>
      </c>
      <c r="C216" s="83" t="s">
        <v>1017</v>
      </c>
      <c r="D216" s="83"/>
      <c r="E216" s="84">
        <v>208</v>
      </c>
      <c r="F216" s="82" t="s">
        <v>480</v>
      </c>
      <c r="G216" s="85"/>
      <c r="H216" s="82" t="s">
        <v>481</v>
      </c>
      <c r="I216" s="82" t="s">
        <v>482</v>
      </c>
      <c r="J216" s="82">
        <v>1</v>
      </c>
      <c r="K216" s="82" t="s">
        <v>483</v>
      </c>
      <c r="L216" s="86"/>
      <c r="M216" s="87"/>
      <c r="N216" s="88"/>
      <c r="O216" s="88"/>
      <c r="P216" s="88"/>
      <c r="Q216" s="88"/>
      <c r="R216" s="88"/>
      <c r="S216" s="88"/>
      <c r="T216" s="88"/>
      <c r="U216" s="88"/>
      <c r="V216" s="88"/>
      <c r="W216" s="88"/>
    </row>
    <row r="217" spans="1:23" x14ac:dyDescent="0.25">
      <c r="A217" s="83" t="s">
        <v>1018</v>
      </c>
      <c r="B217" s="82" t="s">
        <v>504</v>
      </c>
      <c r="C217" s="83" t="s">
        <v>1019</v>
      </c>
      <c r="D217" s="83"/>
      <c r="E217" s="84">
        <v>209</v>
      </c>
      <c r="F217" s="82" t="s">
        <v>480</v>
      </c>
      <c r="G217" s="85"/>
      <c r="H217" s="82" t="s">
        <v>481</v>
      </c>
      <c r="I217" s="82" t="s">
        <v>482</v>
      </c>
      <c r="J217" s="82">
        <v>1</v>
      </c>
      <c r="K217" s="82" t="s">
        <v>483</v>
      </c>
      <c r="L217" s="86"/>
      <c r="M217" s="87"/>
      <c r="N217" s="88"/>
      <c r="O217" s="88"/>
      <c r="P217" s="88"/>
      <c r="Q217" s="88"/>
      <c r="R217" s="88"/>
      <c r="S217" s="88"/>
      <c r="T217" s="88"/>
      <c r="U217" s="88"/>
      <c r="V217" s="88"/>
      <c r="W217" s="88"/>
    </row>
    <row r="218" spans="1:23" x14ac:dyDescent="0.25">
      <c r="A218" s="83" t="s">
        <v>1020</v>
      </c>
      <c r="B218" s="82" t="s">
        <v>504</v>
      </c>
      <c r="C218" s="83" t="s">
        <v>1021</v>
      </c>
      <c r="D218" s="83"/>
      <c r="E218" s="84">
        <v>210</v>
      </c>
      <c r="F218" s="82" t="s">
        <v>480</v>
      </c>
      <c r="G218" s="85"/>
      <c r="H218" s="82" t="s">
        <v>481</v>
      </c>
      <c r="I218" s="82" t="s">
        <v>482</v>
      </c>
      <c r="J218" s="82">
        <v>1</v>
      </c>
      <c r="K218" s="82" t="s">
        <v>483</v>
      </c>
      <c r="L218" s="83" t="s">
        <v>540</v>
      </c>
      <c r="M218" s="89" t="s">
        <v>1022</v>
      </c>
      <c r="N218" s="88"/>
      <c r="O218" s="88"/>
      <c r="P218" s="88"/>
      <c r="Q218" s="88"/>
      <c r="R218" s="88"/>
      <c r="S218" s="88"/>
      <c r="T218" s="88"/>
      <c r="U218" s="88"/>
      <c r="V218" s="88"/>
      <c r="W218" s="88"/>
    </row>
    <row r="219" spans="1:23" x14ac:dyDescent="0.25">
      <c r="A219" s="83" t="s">
        <v>1023</v>
      </c>
      <c r="B219" s="82" t="s">
        <v>504</v>
      </c>
      <c r="C219" s="83" t="s">
        <v>1024</v>
      </c>
      <c r="D219" s="83"/>
      <c r="E219" s="84">
        <v>211</v>
      </c>
      <c r="F219" s="82" t="s">
        <v>480</v>
      </c>
      <c r="G219" s="85"/>
      <c r="H219" s="82" t="s">
        <v>481</v>
      </c>
      <c r="I219" s="82" t="s">
        <v>482</v>
      </c>
      <c r="J219" s="82">
        <v>1</v>
      </c>
      <c r="K219" s="82" t="s">
        <v>483</v>
      </c>
      <c r="L219" s="86"/>
      <c r="M219" s="87"/>
      <c r="N219" s="88"/>
      <c r="O219" s="88"/>
      <c r="P219" s="88"/>
      <c r="Q219" s="88"/>
      <c r="R219" s="88"/>
      <c r="S219" s="88"/>
      <c r="T219" s="88"/>
      <c r="U219" s="88"/>
      <c r="V219" s="88"/>
      <c r="W219" s="88"/>
    </row>
    <row r="220" spans="1:23" x14ac:dyDescent="0.25">
      <c r="A220" s="83" t="s">
        <v>1025</v>
      </c>
      <c r="B220" s="82" t="s">
        <v>504</v>
      </c>
      <c r="C220" s="83" t="s">
        <v>1026</v>
      </c>
      <c r="D220" s="83"/>
      <c r="E220" s="84">
        <v>212</v>
      </c>
      <c r="F220" s="82" t="s">
        <v>480</v>
      </c>
      <c r="G220" s="85"/>
      <c r="H220" s="82" t="s">
        <v>481</v>
      </c>
      <c r="I220" s="82" t="s">
        <v>482</v>
      </c>
      <c r="J220" s="82">
        <v>1</v>
      </c>
      <c r="K220" s="82" t="s">
        <v>483</v>
      </c>
      <c r="L220" s="86"/>
      <c r="M220" s="87"/>
      <c r="N220" s="88"/>
      <c r="O220" s="88"/>
      <c r="P220" s="88"/>
      <c r="Q220" s="88"/>
      <c r="R220" s="88"/>
      <c r="S220" s="88"/>
      <c r="T220" s="88"/>
      <c r="U220" s="88"/>
      <c r="V220" s="88"/>
      <c r="W220" s="88"/>
    </row>
    <row r="221" spans="1:23" x14ac:dyDescent="0.25">
      <c r="A221" s="83" t="s">
        <v>1027</v>
      </c>
      <c r="B221" s="82" t="s">
        <v>504</v>
      </c>
      <c r="C221" s="83" t="s">
        <v>1028</v>
      </c>
      <c r="D221" s="83"/>
      <c r="E221" s="84">
        <v>213</v>
      </c>
      <c r="F221" s="82" t="s">
        <v>480</v>
      </c>
      <c r="G221" s="85"/>
      <c r="H221" s="82" t="s">
        <v>481</v>
      </c>
      <c r="I221" s="82" t="s">
        <v>482</v>
      </c>
      <c r="J221" s="82">
        <v>1</v>
      </c>
      <c r="K221" s="82" t="s">
        <v>483</v>
      </c>
      <c r="L221" s="83" t="s">
        <v>540</v>
      </c>
      <c r="M221" s="89" t="s">
        <v>1029</v>
      </c>
      <c r="N221" s="88"/>
      <c r="O221" s="88"/>
      <c r="P221" s="88"/>
      <c r="Q221" s="88"/>
      <c r="R221" s="88"/>
      <c r="S221" s="88"/>
      <c r="T221" s="88"/>
      <c r="U221" s="88"/>
      <c r="V221" s="88"/>
      <c r="W221" s="88"/>
    </row>
    <row r="222" spans="1:23" x14ac:dyDescent="0.25">
      <c r="A222" s="83" t="s">
        <v>1030</v>
      </c>
      <c r="B222" s="82" t="s">
        <v>504</v>
      </c>
      <c r="C222" s="83" t="s">
        <v>1031</v>
      </c>
      <c r="D222" s="83"/>
      <c r="E222" s="84">
        <v>214</v>
      </c>
      <c r="F222" s="82" t="s">
        <v>480</v>
      </c>
      <c r="G222" s="85"/>
      <c r="H222" s="82" t="s">
        <v>481</v>
      </c>
      <c r="I222" s="82" t="s">
        <v>482</v>
      </c>
      <c r="J222" s="82">
        <v>1</v>
      </c>
      <c r="K222" s="82" t="s">
        <v>483</v>
      </c>
      <c r="L222" s="86"/>
      <c r="M222" s="87"/>
      <c r="N222" s="88"/>
      <c r="O222" s="88"/>
      <c r="P222" s="88"/>
      <c r="Q222" s="88"/>
      <c r="R222" s="88"/>
      <c r="S222" s="88"/>
      <c r="T222" s="88"/>
      <c r="U222" s="88"/>
      <c r="V222" s="88"/>
      <c r="W222" s="88"/>
    </row>
    <row r="223" spans="1:23" x14ac:dyDescent="0.25">
      <c r="A223" s="83" t="s">
        <v>1032</v>
      </c>
      <c r="B223" s="82" t="s">
        <v>504</v>
      </c>
      <c r="C223" s="83" t="s">
        <v>1033</v>
      </c>
      <c r="D223" s="83"/>
      <c r="E223" s="84">
        <v>215</v>
      </c>
      <c r="F223" s="82" t="s">
        <v>480</v>
      </c>
      <c r="G223" s="85"/>
      <c r="H223" s="82" t="s">
        <v>481</v>
      </c>
      <c r="I223" s="82" t="s">
        <v>482</v>
      </c>
      <c r="J223" s="82">
        <v>1</v>
      </c>
      <c r="K223" s="82" t="s">
        <v>483</v>
      </c>
      <c r="L223" s="86"/>
      <c r="M223" s="87"/>
      <c r="N223" s="88"/>
      <c r="O223" s="88"/>
      <c r="P223" s="88"/>
      <c r="Q223" s="88"/>
      <c r="R223" s="88"/>
      <c r="S223" s="88"/>
      <c r="T223" s="88"/>
      <c r="U223" s="88"/>
      <c r="V223" s="88"/>
      <c r="W223" s="88"/>
    </row>
    <row r="224" spans="1:23" x14ac:dyDescent="0.25">
      <c r="A224" s="83" t="s">
        <v>1034</v>
      </c>
      <c r="B224" s="82" t="s">
        <v>504</v>
      </c>
      <c r="C224" s="83" t="s">
        <v>1035</v>
      </c>
      <c r="D224" s="83"/>
      <c r="E224" s="84">
        <v>216</v>
      </c>
      <c r="F224" s="82" t="s">
        <v>480</v>
      </c>
      <c r="G224" s="85"/>
      <c r="H224" s="82" t="s">
        <v>481</v>
      </c>
      <c r="I224" s="82" t="s">
        <v>482</v>
      </c>
      <c r="J224" s="82">
        <v>1</v>
      </c>
      <c r="K224" s="82" t="s">
        <v>483</v>
      </c>
      <c r="L224" s="83" t="s">
        <v>540</v>
      </c>
      <c r="M224" s="89" t="s">
        <v>1036</v>
      </c>
      <c r="N224" s="88"/>
      <c r="O224" s="88"/>
      <c r="P224" s="88"/>
      <c r="Q224" s="88"/>
      <c r="R224" s="88"/>
      <c r="S224" s="88"/>
      <c r="T224" s="88"/>
      <c r="U224" s="88"/>
      <c r="V224" s="88"/>
      <c r="W224" s="88"/>
    </row>
    <row r="225" spans="1:23" x14ac:dyDescent="0.25">
      <c r="A225" s="83" t="s">
        <v>1037</v>
      </c>
      <c r="B225" s="82" t="s">
        <v>504</v>
      </c>
      <c r="C225" s="83" t="s">
        <v>1038</v>
      </c>
      <c r="D225" s="83"/>
      <c r="E225" s="84">
        <v>217</v>
      </c>
      <c r="F225" s="82" t="s">
        <v>480</v>
      </c>
      <c r="G225" s="85"/>
      <c r="H225" s="82" t="s">
        <v>481</v>
      </c>
      <c r="I225" s="82" t="s">
        <v>482</v>
      </c>
      <c r="J225" s="82">
        <v>1</v>
      </c>
      <c r="K225" s="82" t="s">
        <v>483</v>
      </c>
      <c r="L225" s="83" t="s">
        <v>540</v>
      </c>
      <c r="M225" s="89" t="s">
        <v>1039</v>
      </c>
      <c r="N225" s="88"/>
      <c r="O225" s="88"/>
      <c r="P225" s="88"/>
      <c r="Q225" s="88"/>
      <c r="R225" s="88"/>
      <c r="S225" s="88"/>
      <c r="T225" s="88"/>
      <c r="U225" s="88"/>
      <c r="V225" s="88"/>
      <c r="W225" s="88"/>
    </row>
    <row r="226" spans="1:23" x14ac:dyDescent="0.25">
      <c r="A226" s="83" t="s">
        <v>1040</v>
      </c>
      <c r="B226" s="82" t="s">
        <v>504</v>
      </c>
      <c r="C226" s="83" t="s">
        <v>1041</v>
      </c>
      <c r="D226" s="83"/>
      <c r="E226" s="84">
        <v>218</v>
      </c>
      <c r="F226" s="82" t="s">
        <v>480</v>
      </c>
      <c r="G226" s="85"/>
      <c r="H226" s="82" t="s">
        <v>481</v>
      </c>
      <c r="I226" s="82" t="s">
        <v>482</v>
      </c>
      <c r="J226" s="82">
        <v>1</v>
      </c>
      <c r="K226" s="82" t="s">
        <v>483</v>
      </c>
      <c r="L226" s="83" t="s">
        <v>540</v>
      </c>
      <c r="M226" s="89" t="s">
        <v>1042</v>
      </c>
      <c r="N226" s="88"/>
      <c r="O226" s="88"/>
      <c r="P226" s="88"/>
      <c r="Q226" s="88"/>
      <c r="R226" s="88"/>
      <c r="S226" s="88"/>
      <c r="T226" s="88"/>
      <c r="U226" s="88"/>
      <c r="V226" s="88"/>
      <c r="W226" s="88"/>
    </row>
    <row r="227" spans="1:23" x14ac:dyDescent="0.25">
      <c r="A227" s="81" t="s">
        <v>1043</v>
      </c>
      <c r="B227" s="82" t="s">
        <v>504</v>
      </c>
      <c r="C227" s="83" t="s">
        <v>1044</v>
      </c>
      <c r="D227" s="83"/>
      <c r="E227" s="84">
        <v>219</v>
      </c>
      <c r="F227" s="82" t="s">
        <v>480</v>
      </c>
      <c r="G227" s="85"/>
      <c r="H227" s="82" t="s">
        <v>481</v>
      </c>
      <c r="I227" s="82" t="s">
        <v>482</v>
      </c>
      <c r="J227" s="82">
        <v>1</v>
      </c>
      <c r="K227" s="82" t="s">
        <v>483</v>
      </c>
      <c r="L227" s="83" t="s">
        <v>540</v>
      </c>
      <c r="M227" s="89" t="s">
        <v>1045</v>
      </c>
      <c r="N227" s="88"/>
      <c r="O227" s="88"/>
      <c r="P227" s="88"/>
      <c r="Q227" s="88"/>
      <c r="R227" s="88"/>
      <c r="S227" s="88"/>
      <c r="T227" s="88"/>
      <c r="U227" s="88"/>
      <c r="V227" s="88"/>
      <c r="W227" s="88"/>
    </row>
    <row r="228" spans="1:23" x14ac:dyDescent="0.25">
      <c r="A228" s="83" t="s">
        <v>1046</v>
      </c>
      <c r="B228" s="82" t="s">
        <v>494</v>
      </c>
      <c r="C228" s="83" t="s">
        <v>120</v>
      </c>
      <c r="D228" s="83" t="s">
        <v>502</v>
      </c>
      <c r="E228" s="84">
        <v>220</v>
      </c>
      <c r="F228" s="82" t="s">
        <v>480</v>
      </c>
      <c r="G228" s="85"/>
      <c r="H228" s="82" t="s">
        <v>481</v>
      </c>
      <c r="I228" s="82" t="s">
        <v>482</v>
      </c>
      <c r="J228" s="82">
        <v>1</v>
      </c>
      <c r="K228" s="82" t="s">
        <v>483</v>
      </c>
      <c r="L228" s="86"/>
      <c r="M228" s="87"/>
      <c r="N228" s="88"/>
      <c r="O228" s="88"/>
      <c r="P228" s="88"/>
      <c r="Q228" s="88"/>
      <c r="R228" s="88"/>
      <c r="S228" s="88"/>
      <c r="T228" s="88"/>
      <c r="U228" s="88"/>
      <c r="V228" s="88"/>
      <c r="W228" s="88"/>
    </row>
    <row r="229" spans="1:23" x14ac:dyDescent="0.25">
      <c r="A229" s="81" t="s">
        <v>1047</v>
      </c>
      <c r="B229" s="82" t="s">
        <v>494</v>
      </c>
      <c r="C229" s="83" t="s">
        <v>1048</v>
      </c>
      <c r="D229" s="83" t="s">
        <v>502</v>
      </c>
      <c r="E229" s="84">
        <v>221</v>
      </c>
      <c r="F229" s="82" t="s">
        <v>480</v>
      </c>
      <c r="G229" s="85"/>
      <c r="H229" s="82" t="s">
        <v>481</v>
      </c>
      <c r="I229" s="82" t="s">
        <v>482</v>
      </c>
      <c r="J229" s="82">
        <v>1</v>
      </c>
      <c r="K229" s="82" t="s">
        <v>483</v>
      </c>
      <c r="L229" s="86"/>
      <c r="M229" s="87"/>
      <c r="N229" s="88"/>
      <c r="O229" s="88"/>
      <c r="P229" s="88"/>
      <c r="Q229" s="88"/>
      <c r="R229" s="88"/>
      <c r="S229" s="88"/>
      <c r="T229" s="88"/>
      <c r="U229" s="88"/>
      <c r="V229" s="88"/>
      <c r="W229" s="88"/>
    </row>
    <row r="230" spans="1:23" x14ac:dyDescent="0.25">
      <c r="A230" s="83" t="s">
        <v>1049</v>
      </c>
      <c r="B230" s="82" t="s">
        <v>494</v>
      </c>
      <c r="C230" s="83" t="s">
        <v>121</v>
      </c>
      <c r="D230" s="83" t="s">
        <v>502</v>
      </c>
      <c r="E230" s="84">
        <v>222</v>
      </c>
      <c r="F230" s="82" t="s">
        <v>480</v>
      </c>
      <c r="G230" s="85"/>
      <c r="H230" s="82" t="s">
        <v>481</v>
      </c>
      <c r="I230" s="82" t="s">
        <v>482</v>
      </c>
      <c r="J230" s="82">
        <v>1</v>
      </c>
      <c r="K230" s="82" t="s">
        <v>483</v>
      </c>
      <c r="L230" s="86"/>
      <c r="M230" s="87"/>
      <c r="N230" s="88"/>
      <c r="O230" s="88"/>
      <c r="P230" s="88"/>
      <c r="Q230" s="88"/>
      <c r="R230" s="88"/>
      <c r="S230" s="88"/>
      <c r="T230" s="88"/>
      <c r="U230" s="88"/>
      <c r="V230" s="88"/>
      <c r="W230" s="88"/>
    </row>
    <row r="231" spans="1:23" x14ac:dyDescent="0.25">
      <c r="A231" s="81" t="s">
        <v>1050</v>
      </c>
      <c r="B231" s="82" t="s">
        <v>494</v>
      </c>
      <c r="C231" s="83" t="s">
        <v>1051</v>
      </c>
      <c r="D231" s="83" t="s">
        <v>502</v>
      </c>
      <c r="E231" s="84">
        <v>223</v>
      </c>
      <c r="F231" s="82" t="s">
        <v>480</v>
      </c>
      <c r="G231" s="85"/>
      <c r="H231" s="82" t="s">
        <v>481</v>
      </c>
      <c r="I231" s="82" t="s">
        <v>482</v>
      </c>
      <c r="J231" s="82">
        <v>1</v>
      </c>
      <c r="K231" s="82" t="s">
        <v>483</v>
      </c>
      <c r="L231" s="86"/>
      <c r="M231" s="87"/>
      <c r="N231" s="88"/>
      <c r="O231" s="88"/>
      <c r="P231" s="88"/>
      <c r="Q231" s="88"/>
      <c r="R231" s="88"/>
      <c r="S231" s="88"/>
      <c r="T231" s="88"/>
      <c r="U231" s="88"/>
      <c r="V231" s="88"/>
      <c r="W231" s="88"/>
    </row>
    <row r="232" spans="1:23" x14ac:dyDescent="0.25">
      <c r="A232" s="83" t="s">
        <v>1052</v>
      </c>
      <c r="B232" s="82" t="s">
        <v>494</v>
      </c>
      <c r="C232" s="83" t="s">
        <v>1053</v>
      </c>
      <c r="D232" s="83" t="s">
        <v>502</v>
      </c>
      <c r="E232" s="84">
        <v>224</v>
      </c>
      <c r="F232" s="82" t="s">
        <v>480</v>
      </c>
      <c r="G232" s="85"/>
      <c r="H232" s="82" t="s">
        <v>481</v>
      </c>
      <c r="I232" s="82" t="s">
        <v>482</v>
      </c>
      <c r="J232" s="82">
        <v>1</v>
      </c>
      <c r="K232" s="82" t="s">
        <v>483</v>
      </c>
      <c r="L232" s="86"/>
      <c r="M232" s="87"/>
      <c r="N232" s="88"/>
      <c r="O232" s="88"/>
      <c r="P232" s="88"/>
      <c r="Q232" s="88"/>
      <c r="R232" s="88"/>
      <c r="S232" s="88"/>
      <c r="T232" s="88"/>
      <c r="U232" s="88"/>
      <c r="V232" s="88"/>
      <c r="W232" s="88"/>
    </row>
    <row r="233" spans="1:23" x14ac:dyDescent="0.25">
      <c r="A233" s="81" t="s">
        <v>1054</v>
      </c>
      <c r="B233" s="82" t="s">
        <v>494</v>
      </c>
      <c r="C233" s="83" t="s">
        <v>1055</v>
      </c>
      <c r="D233" s="83" t="s">
        <v>502</v>
      </c>
      <c r="E233" s="84">
        <v>225</v>
      </c>
      <c r="F233" s="82" t="s">
        <v>480</v>
      </c>
      <c r="G233" s="85"/>
      <c r="H233" s="82" t="s">
        <v>481</v>
      </c>
      <c r="I233" s="82" t="s">
        <v>482</v>
      </c>
      <c r="J233" s="82">
        <v>1</v>
      </c>
      <c r="K233" s="82" t="s">
        <v>483</v>
      </c>
      <c r="L233" s="86"/>
      <c r="M233" s="87"/>
      <c r="N233" s="88"/>
      <c r="O233" s="88"/>
      <c r="P233" s="88"/>
      <c r="Q233" s="88"/>
      <c r="R233" s="88"/>
      <c r="S233" s="88"/>
      <c r="T233" s="88"/>
      <c r="U233" s="88"/>
      <c r="V233" s="88"/>
      <c r="W233" s="88"/>
    </row>
    <row r="234" spans="1:23" x14ac:dyDescent="0.25">
      <c r="A234" s="83" t="s">
        <v>1056</v>
      </c>
      <c r="B234" s="82" t="s">
        <v>494</v>
      </c>
      <c r="C234" s="83" t="s">
        <v>1057</v>
      </c>
      <c r="D234" s="83" t="s">
        <v>502</v>
      </c>
      <c r="E234" s="84">
        <v>226</v>
      </c>
      <c r="F234" s="82" t="s">
        <v>480</v>
      </c>
      <c r="G234" s="85"/>
      <c r="H234" s="82" t="s">
        <v>481</v>
      </c>
      <c r="I234" s="82" t="s">
        <v>482</v>
      </c>
      <c r="J234" s="82">
        <v>1</v>
      </c>
      <c r="K234" s="82" t="s">
        <v>483</v>
      </c>
      <c r="L234" s="86"/>
      <c r="M234" s="87"/>
      <c r="N234" s="88"/>
      <c r="O234" s="88"/>
      <c r="P234" s="88"/>
      <c r="Q234" s="88"/>
      <c r="R234" s="88"/>
      <c r="S234" s="88"/>
      <c r="T234" s="88"/>
      <c r="U234" s="88"/>
      <c r="V234" s="88"/>
      <c r="W234" s="88"/>
    </row>
    <row r="235" spans="1:23" x14ac:dyDescent="0.25">
      <c r="A235" s="81" t="s">
        <v>1058</v>
      </c>
      <c r="B235" s="82" t="s">
        <v>494</v>
      </c>
      <c r="C235" s="83" t="s">
        <v>1059</v>
      </c>
      <c r="D235" s="83" t="s">
        <v>502</v>
      </c>
      <c r="E235" s="84">
        <v>227</v>
      </c>
      <c r="F235" s="82" t="s">
        <v>480</v>
      </c>
      <c r="G235" s="85"/>
      <c r="H235" s="82" t="s">
        <v>481</v>
      </c>
      <c r="I235" s="82" t="s">
        <v>482</v>
      </c>
      <c r="J235" s="82">
        <v>1</v>
      </c>
      <c r="K235" s="82" t="s">
        <v>483</v>
      </c>
      <c r="L235" s="86"/>
      <c r="M235" s="87"/>
      <c r="N235" s="88"/>
      <c r="O235" s="88"/>
      <c r="P235" s="88"/>
      <c r="Q235" s="88"/>
      <c r="R235" s="88"/>
      <c r="S235" s="88"/>
      <c r="T235" s="88"/>
      <c r="U235" s="88"/>
      <c r="V235" s="88"/>
      <c r="W235" s="88"/>
    </row>
    <row r="236" spans="1:23" x14ac:dyDescent="0.25">
      <c r="A236" s="83" t="s">
        <v>1060</v>
      </c>
      <c r="B236" s="82" t="s">
        <v>494</v>
      </c>
      <c r="C236" s="83" t="s">
        <v>1061</v>
      </c>
      <c r="D236" s="83" t="s">
        <v>502</v>
      </c>
      <c r="E236" s="84">
        <v>228</v>
      </c>
      <c r="F236" s="82" t="s">
        <v>480</v>
      </c>
      <c r="G236" s="85"/>
      <c r="H236" s="82" t="s">
        <v>481</v>
      </c>
      <c r="I236" s="82" t="s">
        <v>482</v>
      </c>
      <c r="J236" s="82">
        <v>1</v>
      </c>
      <c r="K236" s="82" t="s">
        <v>483</v>
      </c>
      <c r="L236" s="86"/>
      <c r="M236" s="87"/>
      <c r="N236" s="88"/>
      <c r="O236" s="88"/>
      <c r="P236" s="88"/>
      <c r="Q236" s="88"/>
      <c r="R236" s="88"/>
      <c r="S236" s="88"/>
      <c r="T236" s="88"/>
      <c r="U236" s="88"/>
      <c r="V236" s="88"/>
      <c r="W236" s="88"/>
    </row>
    <row r="237" spans="1:23" x14ac:dyDescent="0.25">
      <c r="A237" s="81" t="s">
        <v>1062</v>
      </c>
      <c r="B237" s="82" t="s">
        <v>494</v>
      </c>
      <c r="C237" s="83" t="s">
        <v>1063</v>
      </c>
      <c r="D237" s="83" t="s">
        <v>502</v>
      </c>
      <c r="E237" s="84">
        <v>229</v>
      </c>
      <c r="F237" s="82" t="s">
        <v>480</v>
      </c>
      <c r="G237" s="85"/>
      <c r="H237" s="82" t="s">
        <v>481</v>
      </c>
      <c r="I237" s="82" t="s">
        <v>482</v>
      </c>
      <c r="J237" s="82">
        <v>1</v>
      </c>
      <c r="K237" s="82" t="s">
        <v>483</v>
      </c>
      <c r="L237" s="86"/>
      <c r="M237" s="87"/>
      <c r="N237" s="88"/>
      <c r="O237" s="88"/>
      <c r="P237" s="88"/>
      <c r="Q237" s="88"/>
      <c r="R237" s="88"/>
      <c r="S237" s="88"/>
      <c r="T237" s="88"/>
      <c r="U237" s="88"/>
      <c r="V237" s="88"/>
      <c r="W237" s="88"/>
    </row>
    <row r="238" spans="1:23" x14ac:dyDescent="0.25">
      <c r="A238" s="81" t="s">
        <v>1064</v>
      </c>
      <c r="B238" s="82" t="s">
        <v>494</v>
      </c>
      <c r="C238" s="83" t="s">
        <v>1065</v>
      </c>
      <c r="D238" s="83" t="s">
        <v>502</v>
      </c>
      <c r="E238" s="84">
        <v>230</v>
      </c>
      <c r="F238" s="82" t="s">
        <v>480</v>
      </c>
      <c r="G238" s="85"/>
      <c r="H238" s="82" t="s">
        <v>481</v>
      </c>
      <c r="I238" s="82" t="s">
        <v>482</v>
      </c>
      <c r="J238" s="82">
        <v>1</v>
      </c>
      <c r="K238" s="82" t="s">
        <v>483</v>
      </c>
      <c r="L238" s="86"/>
      <c r="M238" s="87"/>
      <c r="N238" s="88"/>
      <c r="O238" s="88"/>
      <c r="P238" s="88"/>
      <c r="Q238" s="88"/>
      <c r="R238" s="88"/>
      <c r="S238" s="88"/>
      <c r="T238" s="88"/>
      <c r="U238" s="88"/>
      <c r="V238" s="88"/>
      <c r="W238" s="88"/>
    </row>
    <row r="239" spans="1:23" x14ac:dyDescent="0.25">
      <c r="A239" s="81" t="s">
        <v>1066</v>
      </c>
      <c r="B239" s="82" t="s">
        <v>494</v>
      </c>
      <c r="C239" s="83" t="s">
        <v>1067</v>
      </c>
      <c r="D239" s="83" t="s">
        <v>502</v>
      </c>
      <c r="E239" s="84">
        <v>231</v>
      </c>
      <c r="F239" s="82" t="s">
        <v>480</v>
      </c>
      <c r="G239" s="85"/>
      <c r="H239" s="82" t="s">
        <v>481</v>
      </c>
      <c r="I239" s="82" t="s">
        <v>482</v>
      </c>
      <c r="J239" s="82">
        <v>1</v>
      </c>
      <c r="K239" s="82" t="s">
        <v>483</v>
      </c>
      <c r="L239" s="86"/>
      <c r="M239" s="87"/>
      <c r="N239" s="88"/>
      <c r="O239" s="88"/>
      <c r="P239" s="88"/>
      <c r="Q239" s="88"/>
      <c r="R239" s="88"/>
      <c r="S239" s="88"/>
      <c r="T239" s="88"/>
      <c r="U239" s="88"/>
      <c r="V239" s="88"/>
      <c r="W239" s="88"/>
    </row>
    <row r="240" spans="1:23" x14ac:dyDescent="0.25">
      <c r="A240" s="81" t="s">
        <v>1068</v>
      </c>
      <c r="B240" s="82" t="s">
        <v>494</v>
      </c>
      <c r="C240" s="83" t="s">
        <v>1069</v>
      </c>
      <c r="D240" s="83" t="s">
        <v>502</v>
      </c>
      <c r="E240" s="84">
        <v>232</v>
      </c>
      <c r="F240" s="82" t="s">
        <v>480</v>
      </c>
      <c r="G240" s="85"/>
      <c r="H240" s="82" t="s">
        <v>481</v>
      </c>
      <c r="I240" s="82" t="s">
        <v>482</v>
      </c>
      <c r="J240" s="82">
        <v>1</v>
      </c>
      <c r="K240" s="82" t="s">
        <v>483</v>
      </c>
      <c r="L240" s="86"/>
      <c r="M240" s="87"/>
      <c r="N240" s="88"/>
      <c r="O240" s="88"/>
      <c r="P240" s="88"/>
      <c r="Q240" s="88"/>
      <c r="R240" s="88"/>
      <c r="S240" s="88"/>
      <c r="T240" s="88"/>
      <c r="U240" s="88"/>
      <c r="V240" s="88"/>
      <c r="W240" s="88"/>
    </row>
    <row r="241" spans="1:23" x14ac:dyDescent="0.25">
      <c r="A241" s="81" t="s">
        <v>1070</v>
      </c>
      <c r="B241" s="82" t="s">
        <v>494</v>
      </c>
      <c r="C241" s="83" t="s">
        <v>1071</v>
      </c>
      <c r="D241" s="83" t="s">
        <v>502</v>
      </c>
      <c r="E241" s="84">
        <v>233</v>
      </c>
      <c r="F241" s="82" t="s">
        <v>480</v>
      </c>
      <c r="G241" s="85"/>
      <c r="H241" s="82" t="s">
        <v>481</v>
      </c>
      <c r="I241" s="82" t="s">
        <v>482</v>
      </c>
      <c r="J241" s="82">
        <v>1</v>
      </c>
      <c r="K241" s="82" t="s">
        <v>483</v>
      </c>
      <c r="L241" s="86"/>
      <c r="M241" s="87"/>
      <c r="N241" s="88"/>
      <c r="O241" s="88"/>
      <c r="P241" s="88"/>
      <c r="Q241" s="88"/>
      <c r="R241" s="88"/>
      <c r="S241" s="88"/>
      <c r="T241" s="88"/>
      <c r="U241" s="88"/>
      <c r="V241" s="88"/>
      <c r="W241" s="88"/>
    </row>
    <row r="242" spans="1:23" x14ac:dyDescent="0.25">
      <c r="A242" s="83" t="s">
        <v>1072</v>
      </c>
      <c r="B242" s="82" t="s">
        <v>504</v>
      </c>
      <c r="C242" s="83" t="s">
        <v>1073</v>
      </c>
      <c r="D242" s="83"/>
      <c r="E242" s="84">
        <v>234</v>
      </c>
      <c r="F242" s="82" t="s">
        <v>480</v>
      </c>
      <c r="G242" s="85"/>
      <c r="H242" s="82" t="s">
        <v>481</v>
      </c>
      <c r="I242" s="82" t="s">
        <v>482</v>
      </c>
      <c r="J242" s="82">
        <v>1</v>
      </c>
      <c r="K242" s="82" t="s">
        <v>483</v>
      </c>
      <c r="L242" s="86"/>
      <c r="M242" s="87"/>
      <c r="N242" s="88"/>
      <c r="O242" s="88"/>
      <c r="P242" s="88"/>
      <c r="Q242" s="88"/>
      <c r="R242" s="88"/>
      <c r="S242" s="88"/>
      <c r="T242" s="88"/>
      <c r="U242" s="88"/>
      <c r="V242" s="88"/>
      <c r="W242" s="88"/>
    </row>
    <row r="243" spans="1:23" x14ac:dyDescent="0.25">
      <c r="A243" s="83" t="s">
        <v>1074</v>
      </c>
      <c r="B243" s="82" t="s">
        <v>597</v>
      </c>
      <c r="C243" s="83" t="s">
        <v>1075</v>
      </c>
      <c r="D243" s="83"/>
      <c r="E243" s="84">
        <v>235</v>
      </c>
      <c r="F243" s="82" t="s">
        <v>480</v>
      </c>
      <c r="G243" s="85"/>
      <c r="H243" s="82" t="s">
        <v>481</v>
      </c>
      <c r="I243" s="82" t="s">
        <v>482</v>
      </c>
      <c r="J243" s="82">
        <v>1</v>
      </c>
      <c r="K243" s="82" t="s">
        <v>483</v>
      </c>
      <c r="L243" s="83" t="s">
        <v>599</v>
      </c>
      <c r="M243" s="89" t="s">
        <v>1076</v>
      </c>
      <c r="N243" s="88"/>
      <c r="O243" s="88"/>
      <c r="P243" s="88"/>
      <c r="Q243" s="88"/>
      <c r="R243" s="88"/>
      <c r="S243" s="88"/>
      <c r="T243" s="88"/>
      <c r="U243" s="88"/>
      <c r="V243" s="88"/>
      <c r="W243" s="88"/>
    </row>
    <row r="244" spans="1:23" x14ac:dyDescent="0.25">
      <c r="A244" s="83" t="s">
        <v>1077</v>
      </c>
      <c r="B244" s="82" t="s">
        <v>504</v>
      </c>
      <c r="C244" s="83" t="s">
        <v>1078</v>
      </c>
      <c r="D244" s="83"/>
      <c r="E244" s="84">
        <v>236</v>
      </c>
      <c r="F244" s="82" t="s">
        <v>480</v>
      </c>
      <c r="G244" s="85"/>
      <c r="H244" s="82" t="s">
        <v>481</v>
      </c>
      <c r="I244" s="82" t="s">
        <v>482</v>
      </c>
      <c r="J244" s="82">
        <v>1</v>
      </c>
      <c r="K244" s="82" t="s">
        <v>483</v>
      </c>
      <c r="L244" s="86"/>
      <c r="M244" s="87"/>
      <c r="N244" s="88"/>
      <c r="O244" s="88"/>
      <c r="P244" s="88"/>
      <c r="Q244" s="88"/>
      <c r="R244" s="88"/>
      <c r="S244" s="88"/>
      <c r="T244" s="88"/>
      <c r="U244" s="88"/>
      <c r="V244" s="88"/>
      <c r="W244" s="88"/>
    </row>
    <row r="245" spans="1:23" x14ac:dyDescent="0.25">
      <c r="A245" s="83" t="s">
        <v>1079</v>
      </c>
      <c r="B245" s="82" t="s">
        <v>597</v>
      </c>
      <c r="C245" s="83" t="s">
        <v>1080</v>
      </c>
      <c r="D245" s="83"/>
      <c r="E245" s="84">
        <v>237</v>
      </c>
      <c r="F245" s="82" t="s">
        <v>480</v>
      </c>
      <c r="G245" s="85"/>
      <c r="H245" s="82" t="s">
        <v>481</v>
      </c>
      <c r="I245" s="82" t="s">
        <v>482</v>
      </c>
      <c r="J245" s="82">
        <v>1</v>
      </c>
      <c r="K245" s="82" t="s">
        <v>483</v>
      </c>
      <c r="L245" s="83" t="s">
        <v>599</v>
      </c>
      <c r="M245" s="89" t="s">
        <v>1081</v>
      </c>
      <c r="N245" s="88"/>
      <c r="O245" s="88"/>
      <c r="P245" s="88"/>
      <c r="Q245" s="88"/>
      <c r="R245" s="88"/>
      <c r="S245" s="88"/>
      <c r="T245" s="88"/>
      <c r="U245" s="88"/>
      <c r="V245" s="88"/>
      <c r="W245" s="88"/>
    </row>
    <row r="246" spans="1:23" x14ac:dyDescent="0.25">
      <c r="A246" s="83" t="s">
        <v>1082</v>
      </c>
      <c r="B246" s="82" t="s">
        <v>504</v>
      </c>
      <c r="C246" s="83" t="s">
        <v>1083</v>
      </c>
      <c r="D246" s="83"/>
      <c r="E246" s="84">
        <v>238</v>
      </c>
      <c r="F246" s="82" t="s">
        <v>480</v>
      </c>
      <c r="G246" s="85"/>
      <c r="H246" s="82" t="s">
        <v>481</v>
      </c>
      <c r="I246" s="82" t="s">
        <v>482</v>
      </c>
      <c r="J246" s="82">
        <v>1</v>
      </c>
      <c r="K246" s="82" t="s">
        <v>483</v>
      </c>
      <c r="L246" s="86"/>
      <c r="M246" s="87"/>
      <c r="N246" s="88"/>
      <c r="O246" s="88"/>
      <c r="P246" s="88"/>
      <c r="Q246" s="88"/>
      <c r="R246" s="88"/>
      <c r="S246" s="88"/>
      <c r="T246" s="88"/>
      <c r="U246" s="88"/>
      <c r="V246" s="88"/>
      <c r="W246" s="88"/>
    </row>
    <row r="247" spans="1:23" x14ac:dyDescent="0.25">
      <c r="A247" s="83" t="s">
        <v>1084</v>
      </c>
      <c r="B247" s="82" t="s">
        <v>597</v>
      </c>
      <c r="C247" s="83" t="s">
        <v>1085</v>
      </c>
      <c r="D247" s="83"/>
      <c r="E247" s="84">
        <v>239</v>
      </c>
      <c r="F247" s="82" t="s">
        <v>480</v>
      </c>
      <c r="G247" s="85"/>
      <c r="H247" s="82" t="s">
        <v>481</v>
      </c>
      <c r="I247" s="82" t="s">
        <v>482</v>
      </c>
      <c r="J247" s="82">
        <v>1</v>
      </c>
      <c r="K247" s="82" t="s">
        <v>483</v>
      </c>
      <c r="L247" s="83" t="s">
        <v>599</v>
      </c>
      <c r="M247" s="113" t="s">
        <v>1086</v>
      </c>
      <c r="N247" s="88"/>
      <c r="O247" s="88"/>
      <c r="P247" s="88"/>
      <c r="Q247" s="88"/>
      <c r="R247" s="88"/>
      <c r="S247" s="88"/>
      <c r="T247" s="88"/>
      <c r="U247" s="88"/>
      <c r="V247" s="88"/>
      <c r="W247" s="88"/>
    </row>
    <row r="248" spans="1:23" x14ac:dyDescent="0.25">
      <c r="A248" s="83" t="s">
        <v>1087</v>
      </c>
      <c r="B248" s="82" t="s">
        <v>504</v>
      </c>
      <c r="C248" s="83" t="s">
        <v>1088</v>
      </c>
      <c r="D248" s="83"/>
      <c r="E248" s="84">
        <v>240</v>
      </c>
      <c r="F248" s="82" t="s">
        <v>480</v>
      </c>
      <c r="G248" s="85"/>
      <c r="H248" s="82" t="s">
        <v>481</v>
      </c>
      <c r="I248" s="82" t="s">
        <v>482</v>
      </c>
      <c r="J248" s="82">
        <v>1</v>
      </c>
      <c r="K248" s="82" t="s">
        <v>483</v>
      </c>
      <c r="L248" s="86"/>
      <c r="M248" s="87"/>
      <c r="N248" s="88"/>
      <c r="O248" s="88"/>
      <c r="P248" s="88"/>
      <c r="Q248" s="88"/>
      <c r="R248" s="88"/>
      <c r="S248" s="88"/>
      <c r="T248" s="88"/>
      <c r="U248" s="88"/>
      <c r="V248" s="88"/>
      <c r="W248" s="88"/>
    </row>
    <row r="249" spans="1:23" x14ac:dyDescent="0.25">
      <c r="A249" s="83" t="s">
        <v>1089</v>
      </c>
      <c r="B249" s="82" t="s">
        <v>504</v>
      </c>
      <c r="C249" s="83" t="s">
        <v>1090</v>
      </c>
      <c r="D249" s="83"/>
      <c r="E249" s="84">
        <v>241</v>
      </c>
      <c r="F249" s="82" t="s">
        <v>480</v>
      </c>
      <c r="G249" s="85"/>
      <c r="H249" s="82" t="s">
        <v>481</v>
      </c>
      <c r="I249" s="82" t="s">
        <v>482</v>
      </c>
      <c r="J249" s="82">
        <v>1</v>
      </c>
      <c r="K249" s="82" t="s">
        <v>483</v>
      </c>
      <c r="L249" s="86"/>
      <c r="M249" s="87"/>
      <c r="N249" s="88"/>
      <c r="O249" s="88"/>
      <c r="P249" s="88"/>
      <c r="Q249" s="88"/>
      <c r="R249" s="88"/>
      <c r="S249" s="88"/>
      <c r="T249" s="88"/>
      <c r="U249" s="88"/>
      <c r="V249" s="88"/>
      <c r="W249" s="88"/>
    </row>
    <row r="250" spans="1:23" x14ac:dyDescent="0.25">
      <c r="A250" s="83" t="s">
        <v>1091</v>
      </c>
      <c r="B250" s="82" t="s">
        <v>597</v>
      </c>
      <c r="C250" s="83" t="s">
        <v>1092</v>
      </c>
      <c r="D250" s="83"/>
      <c r="E250" s="84">
        <v>242</v>
      </c>
      <c r="F250" s="82" t="s">
        <v>480</v>
      </c>
      <c r="G250" s="85"/>
      <c r="H250" s="82" t="s">
        <v>481</v>
      </c>
      <c r="I250" s="82" t="s">
        <v>482</v>
      </c>
      <c r="J250" s="82">
        <v>1</v>
      </c>
      <c r="K250" s="82" t="s">
        <v>483</v>
      </c>
      <c r="L250" s="83" t="s">
        <v>599</v>
      </c>
      <c r="M250" s="89" t="s">
        <v>1093</v>
      </c>
      <c r="N250" s="88"/>
      <c r="O250" s="88"/>
      <c r="P250" s="88"/>
      <c r="Q250" s="88"/>
      <c r="R250" s="88"/>
      <c r="S250" s="88"/>
      <c r="T250" s="88"/>
      <c r="U250" s="88"/>
      <c r="V250" s="88"/>
      <c r="W250" s="88"/>
    </row>
    <row r="251" spans="1:23" x14ac:dyDescent="0.25">
      <c r="A251" s="81" t="s">
        <v>1094</v>
      </c>
      <c r="B251" s="82" t="s">
        <v>504</v>
      </c>
      <c r="C251" s="83" t="s">
        <v>1095</v>
      </c>
      <c r="D251" s="83"/>
      <c r="E251" s="84">
        <v>243</v>
      </c>
      <c r="F251" s="82" t="s">
        <v>480</v>
      </c>
      <c r="G251" s="85"/>
      <c r="H251" s="82" t="s">
        <v>481</v>
      </c>
      <c r="I251" s="82" t="s">
        <v>482</v>
      </c>
      <c r="J251" s="82">
        <v>1</v>
      </c>
      <c r="K251" s="82" t="s">
        <v>483</v>
      </c>
      <c r="L251" s="86"/>
      <c r="M251" s="87"/>
      <c r="N251" s="88"/>
      <c r="O251" s="88"/>
      <c r="P251" s="88"/>
      <c r="Q251" s="88"/>
      <c r="R251" s="88"/>
      <c r="S251" s="88"/>
      <c r="T251" s="88"/>
      <c r="U251" s="88"/>
      <c r="V251" s="88"/>
      <c r="W251" s="88"/>
    </row>
    <row r="252" spans="1:23" x14ac:dyDescent="0.25">
      <c r="A252" s="81" t="s">
        <v>1096</v>
      </c>
      <c r="B252" s="82" t="s">
        <v>597</v>
      </c>
      <c r="C252" s="83" t="s">
        <v>1097</v>
      </c>
      <c r="D252" s="83"/>
      <c r="E252" s="84">
        <v>244</v>
      </c>
      <c r="F252" s="82" t="s">
        <v>480</v>
      </c>
      <c r="G252" s="85"/>
      <c r="H252" s="82" t="s">
        <v>481</v>
      </c>
      <c r="I252" s="82" t="s">
        <v>482</v>
      </c>
      <c r="J252" s="82">
        <v>1</v>
      </c>
      <c r="K252" s="82" t="s">
        <v>483</v>
      </c>
      <c r="L252" s="83" t="s">
        <v>599</v>
      </c>
      <c r="M252" s="89" t="s">
        <v>1098</v>
      </c>
      <c r="N252" s="88"/>
      <c r="O252" s="88"/>
      <c r="P252" s="88"/>
      <c r="Q252" s="88"/>
      <c r="R252" s="88"/>
      <c r="S252" s="88"/>
      <c r="T252" s="88"/>
      <c r="U252" s="88"/>
      <c r="V252" s="88"/>
      <c r="W252" s="88"/>
    </row>
    <row r="253" spans="1:23" x14ac:dyDescent="0.25">
      <c r="A253" s="83" t="s">
        <v>1099</v>
      </c>
      <c r="B253" s="82" t="s">
        <v>504</v>
      </c>
      <c r="C253" s="83" t="s">
        <v>1100</v>
      </c>
      <c r="D253" s="83"/>
      <c r="E253" s="84">
        <v>245</v>
      </c>
      <c r="F253" s="82" t="s">
        <v>480</v>
      </c>
      <c r="G253" s="85"/>
      <c r="H253" s="82" t="s">
        <v>481</v>
      </c>
      <c r="I253" s="82" t="s">
        <v>482</v>
      </c>
      <c r="J253" s="82">
        <v>1</v>
      </c>
      <c r="K253" s="82" t="s">
        <v>483</v>
      </c>
      <c r="L253" s="86"/>
      <c r="M253" s="87"/>
      <c r="N253" s="88"/>
      <c r="O253" s="88"/>
      <c r="P253" s="88"/>
      <c r="Q253" s="88"/>
      <c r="R253" s="88"/>
      <c r="S253" s="88"/>
      <c r="T253" s="88"/>
      <c r="U253" s="88"/>
      <c r="V253" s="88"/>
      <c r="W253" s="88"/>
    </row>
    <row r="254" spans="1:23" x14ac:dyDescent="0.25">
      <c r="A254" s="81" t="s">
        <v>1101</v>
      </c>
      <c r="B254" s="82" t="s">
        <v>597</v>
      </c>
      <c r="C254" s="83" t="s">
        <v>1102</v>
      </c>
      <c r="D254" s="83"/>
      <c r="E254" s="84">
        <v>246</v>
      </c>
      <c r="F254" s="82" t="s">
        <v>480</v>
      </c>
      <c r="G254" s="85"/>
      <c r="H254" s="82" t="s">
        <v>481</v>
      </c>
      <c r="I254" s="82" t="s">
        <v>482</v>
      </c>
      <c r="J254" s="82">
        <v>1</v>
      </c>
      <c r="K254" s="82" t="s">
        <v>483</v>
      </c>
      <c r="L254" s="83" t="s">
        <v>599</v>
      </c>
      <c r="M254" s="89" t="s">
        <v>1103</v>
      </c>
      <c r="N254" s="88"/>
      <c r="O254" s="88"/>
      <c r="P254" s="88"/>
      <c r="Q254" s="88"/>
      <c r="R254" s="88"/>
      <c r="S254" s="88"/>
      <c r="T254" s="88"/>
      <c r="U254" s="88"/>
      <c r="V254" s="88"/>
      <c r="W254" s="88"/>
    </row>
    <row r="255" spans="1:23" x14ac:dyDescent="0.25">
      <c r="A255" s="83" t="s">
        <v>1104</v>
      </c>
      <c r="B255" s="82" t="s">
        <v>504</v>
      </c>
      <c r="C255" s="83" t="s">
        <v>1105</v>
      </c>
      <c r="D255" s="83"/>
      <c r="E255" s="84">
        <v>247</v>
      </c>
      <c r="F255" s="82" t="s">
        <v>480</v>
      </c>
      <c r="G255" s="85"/>
      <c r="H255" s="82" t="s">
        <v>481</v>
      </c>
      <c r="I255" s="82" t="s">
        <v>482</v>
      </c>
      <c r="J255" s="82">
        <v>1</v>
      </c>
      <c r="K255" s="82" t="s">
        <v>483</v>
      </c>
      <c r="L255" s="86"/>
      <c r="M255" s="87"/>
      <c r="N255" s="88"/>
      <c r="O255" s="88"/>
      <c r="P255" s="88"/>
      <c r="Q255" s="88"/>
      <c r="R255" s="88"/>
      <c r="S255" s="88"/>
      <c r="T255" s="88"/>
      <c r="U255" s="88"/>
      <c r="V255" s="88"/>
      <c r="W255" s="88"/>
    </row>
    <row r="256" spans="1:23" x14ac:dyDescent="0.25">
      <c r="A256" s="83" t="s">
        <v>1106</v>
      </c>
      <c r="B256" s="82" t="s">
        <v>597</v>
      </c>
      <c r="C256" s="83" t="s">
        <v>1107</v>
      </c>
      <c r="D256" s="83"/>
      <c r="E256" s="84">
        <v>248</v>
      </c>
      <c r="F256" s="82" t="s">
        <v>480</v>
      </c>
      <c r="G256" s="85"/>
      <c r="H256" s="82" t="s">
        <v>481</v>
      </c>
      <c r="I256" s="82" t="s">
        <v>482</v>
      </c>
      <c r="J256" s="82">
        <v>1</v>
      </c>
      <c r="K256" s="82" t="s">
        <v>483</v>
      </c>
      <c r="L256" s="83" t="s">
        <v>599</v>
      </c>
      <c r="M256" s="89" t="s">
        <v>1108</v>
      </c>
      <c r="N256" s="88"/>
      <c r="O256" s="88"/>
      <c r="P256" s="88"/>
      <c r="Q256" s="88"/>
      <c r="R256" s="88"/>
      <c r="S256" s="88"/>
      <c r="T256" s="88"/>
      <c r="U256" s="88"/>
      <c r="V256" s="88"/>
      <c r="W256" s="88"/>
    </row>
    <row r="257" spans="1:23" x14ac:dyDescent="0.25">
      <c r="A257" s="81" t="s">
        <v>1109</v>
      </c>
      <c r="B257" s="82" t="s">
        <v>504</v>
      </c>
      <c r="C257" s="83" t="s">
        <v>1110</v>
      </c>
      <c r="D257" s="83"/>
      <c r="E257" s="84">
        <v>249</v>
      </c>
      <c r="F257" s="82" t="s">
        <v>480</v>
      </c>
      <c r="G257" s="85"/>
      <c r="H257" s="82" t="s">
        <v>481</v>
      </c>
      <c r="I257" s="82" t="s">
        <v>482</v>
      </c>
      <c r="J257" s="82">
        <v>1</v>
      </c>
      <c r="K257" s="82" t="s">
        <v>483</v>
      </c>
      <c r="L257" s="86"/>
      <c r="M257" s="87"/>
      <c r="N257" s="88"/>
      <c r="O257" s="88"/>
      <c r="P257" s="88"/>
      <c r="Q257" s="88"/>
      <c r="R257" s="88"/>
      <c r="S257" s="88"/>
      <c r="T257" s="88"/>
      <c r="U257" s="88"/>
      <c r="V257" s="88"/>
      <c r="W257" s="88"/>
    </row>
    <row r="258" spans="1:23" x14ac:dyDescent="0.25">
      <c r="A258" s="81" t="s">
        <v>1111</v>
      </c>
      <c r="B258" s="82" t="s">
        <v>597</v>
      </c>
      <c r="C258" s="83" t="s">
        <v>1112</v>
      </c>
      <c r="D258" s="83"/>
      <c r="E258" s="84">
        <v>250</v>
      </c>
      <c r="F258" s="82" t="s">
        <v>480</v>
      </c>
      <c r="G258" s="85"/>
      <c r="H258" s="82" t="s">
        <v>481</v>
      </c>
      <c r="I258" s="82" t="s">
        <v>482</v>
      </c>
      <c r="J258" s="82">
        <v>1</v>
      </c>
      <c r="K258" s="82" t="s">
        <v>483</v>
      </c>
      <c r="L258" s="83" t="s">
        <v>599</v>
      </c>
      <c r="M258" s="89" t="s">
        <v>1113</v>
      </c>
      <c r="N258" s="88"/>
      <c r="O258" s="88"/>
      <c r="P258" s="88"/>
      <c r="Q258" s="88"/>
      <c r="R258" s="88"/>
      <c r="S258" s="88"/>
      <c r="T258" s="88"/>
      <c r="U258" s="88"/>
      <c r="V258" s="88"/>
      <c r="W258" s="88"/>
    </row>
    <row r="259" spans="1:23" x14ac:dyDescent="0.25">
      <c r="A259" s="83" t="s">
        <v>1114</v>
      </c>
      <c r="B259" s="82" t="s">
        <v>504</v>
      </c>
      <c r="C259" s="83" t="s">
        <v>1115</v>
      </c>
      <c r="D259" s="83"/>
      <c r="E259" s="84">
        <v>251</v>
      </c>
      <c r="F259" s="82" t="s">
        <v>480</v>
      </c>
      <c r="G259" s="85"/>
      <c r="H259" s="82" t="s">
        <v>481</v>
      </c>
      <c r="I259" s="82" t="s">
        <v>482</v>
      </c>
      <c r="J259" s="82">
        <v>1</v>
      </c>
      <c r="K259" s="82" t="s">
        <v>483</v>
      </c>
      <c r="L259" s="86"/>
      <c r="M259" s="87"/>
      <c r="N259" s="88"/>
      <c r="O259" s="88"/>
      <c r="P259" s="88"/>
      <c r="Q259" s="88"/>
      <c r="R259" s="88"/>
      <c r="S259" s="88"/>
      <c r="T259" s="88"/>
      <c r="U259" s="88"/>
      <c r="V259" s="88"/>
      <c r="W259" s="88"/>
    </row>
    <row r="260" spans="1:23" x14ac:dyDescent="0.25">
      <c r="A260" s="83" t="s">
        <v>1116</v>
      </c>
      <c r="B260" s="82" t="s">
        <v>597</v>
      </c>
      <c r="C260" s="83" t="s">
        <v>1117</v>
      </c>
      <c r="D260" s="83"/>
      <c r="E260" s="84">
        <v>252</v>
      </c>
      <c r="F260" s="82" t="s">
        <v>480</v>
      </c>
      <c r="G260" s="85"/>
      <c r="H260" s="82" t="s">
        <v>481</v>
      </c>
      <c r="I260" s="82" t="s">
        <v>482</v>
      </c>
      <c r="J260" s="82">
        <v>1</v>
      </c>
      <c r="K260" s="82" t="s">
        <v>483</v>
      </c>
      <c r="L260" s="83" t="s">
        <v>599</v>
      </c>
      <c r="M260" s="89" t="s">
        <v>1118</v>
      </c>
      <c r="N260" s="88"/>
      <c r="O260" s="88"/>
      <c r="P260" s="88"/>
      <c r="Q260" s="88"/>
      <c r="R260" s="88"/>
      <c r="S260" s="88"/>
      <c r="T260" s="88"/>
      <c r="U260" s="88"/>
      <c r="V260" s="88"/>
      <c r="W260" s="88"/>
    </row>
    <row r="261" spans="1:23" x14ac:dyDescent="0.25">
      <c r="A261" s="83" t="s">
        <v>1119</v>
      </c>
      <c r="B261" s="82" t="s">
        <v>504</v>
      </c>
      <c r="C261" s="83" t="s">
        <v>1120</v>
      </c>
      <c r="D261" s="83"/>
      <c r="E261" s="84">
        <v>253</v>
      </c>
      <c r="F261" s="82" t="s">
        <v>480</v>
      </c>
      <c r="G261" s="85"/>
      <c r="H261" s="82" t="s">
        <v>481</v>
      </c>
      <c r="I261" s="82" t="s">
        <v>482</v>
      </c>
      <c r="J261" s="82">
        <v>1</v>
      </c>
      <c r="K261" s="82" t="s">
        <v>483</v>
      </c>
      <c r="L261" s="86"/>
      <c r="M261" s="87"/>
      <c r="N261" s="88"/>
      <c r="O261" s="88"/>
      <c r="P261" s="88"/>
      <c r="Q261" s="88"/>
      <c r="R261" s="88"/>
      <c r="S261" s="88"/>
      <c r="T261" s="88"/>
      <c r="U261" s="88"/>
      <c r="V261" s="88"/>
      <c r="W261" s="88"/>
    </row>
    <row r="262" spans="1:23" x14ac:dyDescent="0.25">
      <c r="A262" s="83" t="s">
        <v>1121</v>
      </c>
      <c r="B262" s="82" t="s">
        <v>597</v>
      </c>
      <c r="C262" s="83" t="s">
        <v>1122</v>
      </c>
      <c r="D262" s="83"/>
      <c r="E262" s="84">
        <v>254</v>
      </c>
      <c r="F262" s="82" t="s">
        <v>480</v>
      </c>
      <c r="G262" s="85"/>
      <c r="H262" s="82" t="s">
        <v>481</v>
      </c>
      <c r="I262" s="82" t="s">
        <v>482</v>
      </c>
      <c r="J262" s="82">
        <v>1</v>
      </c>
      <c r="K262" s="82" t="s">
        <v>483</v>
      </c>
      <c r="L262" s="83" t="s">
        <v>599</v>
      </c>
      <c r="M262" s="89" t="s">
        <v>1123</v>
      </c>
      <c r="N262" s="88"/>
      <c r="O262" s="88"/>
      <c r="P262" s="88"/>
      <c r="Q262" s="88"/>
      <c r="R262" s="88"/>
      <c r="S262" s="88"/>
      <c r="T262" s="88"/>
      <c r="U262" s="88"/>
      <c r="V262" s="88"/>
      <c r="W262" s="88"/>
    </row>
    <row r="263" spans="1:23" x14ac:dyDescent="0.25">
      <c r="A263" s="83" t="s">
        <v>1124</v>
      </c>
      <c r="B263" s="82" t="s">
        <v>504</v>
      </c>
      <c r="C263" s="83" t="s">
        <v>1125</v>
      </c>
      <c r="D263" s="83"/>
      <c r="E263" s="84">
        <v>255</v>
      </c>
      <c r="F263" s="82" t="s">
        <v>480</v>
      </c>
      <c r="G263" s="85"/>
      <c r="H263" s="82" t="s">
        <v>481</v>
      </c>
      <c r="I263" s="82" t="s">
        <v>482</v>
      </c>
      <c r="J263" s="82">
        <v>1</v>
      </c>
      <c r="K263" s="82" t="s">
        <v>483</v>
      </c>
      <c r="L263" s="86"/>
      <c r="M263" s="87"/>
      <c r="N263" s="88"/>
      <c r="O263" s="88"/>
      <c r="P263" s="88"/>
      <c r="Q263" s="88"/>
      <c r="R263" s="88"/>
      <c r="S263" s="88"/>
      <c r="T263" s="88"/>
      <c r="U263" s="88"/>
      <c r="V263" s="88"/>
      <c r="W263" s="88"/>
    </row>
    <row r="264" spans="1:23" x14ac:dyDescent="0.25">
      <c r="A264" s="83" t="s">
        <v>1126</v>
      </c>
      <c r="B264" s="82" t="s">
        <v>504</v>
      </c>
      <c r="C264" s="83" t="s">
        <v>1127</v>
      </c>
      <c r="D264" s="83"/>
      <c r="E264" s="84">
        <v>257</v>
      </c>
      <c r="F264" s="82" t="s">
        <v>480</v>
      </c>
      <c r="G264" s="85"/>
      <c r="H264" s="82" t="s">
        <v>481</v>
      </c>
      <c r="I264" s="82" t="s">
        <v>482</v>
      </c>
      <c r="J264" s="82">
        <v>1</v>
      </c>
      <c r="K264" s="82" t="s">
        <v>483</v>
      </c>
      <c r="L264" s="86"/>
      <c r="M264" s="87"/>
      <c r="N264" s="88"/>
      <c r="O264" s="88"/>
      <c r="P264" s="88"/>
      <c r="Q264" s="88"/>
      <c r="R264" s="88"/>
      <c r="S264" s="88"/>
      <c r="T264" s="88"/>
      <c r="U264" s="88"/>
      <c r="V264" s="88"/>
      <c r="W264" s="88"/>
    </row>
    <row r="265" spans="1:23" x14ac:dyDescent="0.25">
      <c r="A265" s="83" t="s">
        <v>1128</v>
      </c>
      <c r="B265" s="82" t="s">
        <v>504</v>
      </c>
      <c r="C265" s="83" t="s">
        <v>1129</v>
      </c>
      <c r="D265" s="83"/>
      <c r="E265" s="84">
        <v>259</v>
      </c>
      <c r="F265" s="82" t="s">
        <v>480</v>
      </c>
      <c r="G265" s="85"/>
      <c r="H265" s="82" t="s">
        <v>481</v>
      </c>
      <c r="I265" s="82" t="s">
        <v>482</v>
      </c>
      <c r="J265" s="82">
        <v>1</v>
      </c>
      <c r="K265" s="82" t="s">
        <v>483</v>
      </c>
      <c r="L265" s="83"/>
      <c r="M265" s="100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</row>
    <row r="266" spans="1:23" x14ac:dyDescent="0.25">
      <c r="A266" s="83" t="s">
        <v>1130</v>
      </c>
      <c r="B266" s="82" t="s">
        <v>597</v>
      </c>
      <c r="C266" s="83" t="s">
        <v>1131</v>
      </c>
      <c r="D266" s="83"/>
      <c r="E266" s="84">
        <v>260</v>
      </c>
      <c r="F266" s="82" t="s">
        <v>480</v>
      </c>
      <c r="G266" s="85"/>
      <c r="H266" s="82" t="s">
        <v>481</v>
      </c>
      <c r="I266" s="82" t="s">
        <v>482</v>
      </c>
      <c r="J266" s="82">
        <v>1</v>
      </c>
      <c r="K266" s="82" t="s">
        <v>483</v>
      </c>
      <c r="L266" s="83" t="s">
        <v>599</v>
      </c>
      <c r="M266" s="89" t="s">
        <v>1132</v>
      </c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</row>
    <row r="267" spans="1:23" x14ac:dyDescent="0.25">
      <c r="A267" s="83" t="s">
        <v>1133</v>
      </c>
      <c r="B267" s="82" t="s">
        <v>504</v>
      </c>
      <c r="C267" s="83" t="s">
        <v>1134</v>
      </c>
      <c r="D267" s="83"/>
      <c r="E267" s="84">
        <v>261</v>
      </c>
      <c r="F267" s="82" t="s">
        <v>480</v>
      </c>
      <c r="G267" s="85"/>
      <c r="H267" s="82" t="s">
        <v>481</v>
      </c>
      <c r="I267" s="82" t="s">
        <v>482</v>
      </c>
      <c r="J267" s="82">
        <v>1</v>
      </c>
      <c r="K267" s="82" t="s">
        <v>483</v>
      </c>
      <c r="L267" s="83"/>
      <c r="M267" s="100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</row>
    <row r="268" spans="1:23" x14ac:dyDescent="0.25">
      <c r="A268" s="83" t="s">
        <v>1135</v>
      </c>
      <c r="B268" s="82" t="s">
        <v>597</v>
      </c>
      <c r="C268" s="83" t="s">
        <v>1136</v>
      </c>
      <c r="D268" s="83"/>
      <c r="E268" s="84">
        <v>262</v>
      </c>
      <c r="F268" s="82" t="s">
        <v>480</v>
      </c>
      <c r="G268" s="85"/>
      <c r="H268" s="82" t="s">
        <v>481</v>
      </c>
      <c r="I268" s="82" t="s">
        <v>482</v>
      </c>
      <c r="J268" s="82">
        <v>1</v>
      </c>
      <c r="K268" s="82" t="s">
        <v>483</v>
      </c>
      <c r="L268" s="83" t="s">
        <v>599</v>
      </c>
      <c r="M268" s="89" t="s">
        <v>1137</v>
      </c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</row>
    <row r="269" spans="1:23" x14ac:dyDescent="0.25">
      <c r="A269" s="83" t="s">
        <v>1138</v>
      </c>
      <c r="B269" s="82" t="s">
        <v>504</v>
      </c>
      <c r="C269" s="83" t="s">
        <v>1139</v>
      </c>
      <c r="D269" s="83"/>
      <c r="E269" s="84">
        <v>263</v>
      </c>
      <c r="F269" s="82" t="s">
        <v>480</v>
      </c>
      <c r="G269" s="85"/>
      <c r="H269" s="82" t="s">
        <v>481</v>
      </c>
      <c r="I269" s="82" t="s">
        <v>482</v>
      </c>
      <c r="J269" s="82">
        <v>1</v>
      </c>
      <c r="K269" s="82" t="s">
        <v>483</v>
      </c>
      <c r="L269" s="86"/>
      <c r="M269" s="87"/>
      <c r="N269" s="88"/>
      <c r="O269" s="88"/>
      <c r="P269" s="88"/>
      <c r="Q269" s="88"/>
      <c r="R269" s="88"/>
      <c r="S269" s="88"/>
      <c r="T269" s="88"/>
      <c r="U269" s="88"/>
      <c r="V269" s="88"/>
      <c r="W269" s="88"/>
    </row>
    <row r="270" spans="1:23" x14ac:dyDescent="0.25">
      <c r="A270" s="83" t="s">
        <v>1140</v>
      </c>
      <c r="B270" s="82" t="s">
        <v>504</v>
      </c>
      <c r="C270" s="83" t="s">
        <v>1141</v>
      </c>
      <c r="D270" s="83"/>
      <c r="E270" s="84">
        <v>264</v>
      </c>
      <c r="F270" s="82" t="s">
        <v>480</v>
      </c>
      <c r="G270" s="85"/>
      <c r="H270" s="82" t="s">
        <v>481</v>
      </c>
      <c r="I270" s="82" t="s">
        <v>482</v>
      </c>
      <c r="J270" s="82">
        <v>1</v>
      </c>
      <c r="K270" s="82" t="s">
        <v>483</v>
      </c>
      <c r="L270" s="86"/>
      <c r="M270" s="87"/>
      <c r="N270" s="88"/>
      <c r="O270" s="88"/>
      <c r="P270" s="88"/>
      <c r="Q270" s="88"/>
      <c r="R270" s="88"/>
      <c r="S270" s="88"/>
      <c r="T270" s="88"/>
      <c r="U270" s="88"/>
      <c r="V270" s="88"/>
      <c r="W270" s="88"/>
    </row>
    <row r="271" spans="1:23" x14ac:dyDescent="0.25">
      <c r="A271" s="83" t="s">
        <v>1142</v>
      </c>
      <c r="B271" s="82" t="s">
        <v>504</v>
      </c>
      <c r="C271" s="83" t="s">
        <v>1143</v>
      </c>
      <c r="D271" s="83"/>
      <c r="E271" s="84">
        <v>265</v>
      </c>
      <c r="F271" s="82" t="s">
        <v>480</v>
      </c>
      <c r="G271" s="85"/>
      <c r="H271" s="82" t="s">
        <v>481</v>
      </c>
      <c r="I271" s="82" t="s">
        <v>482</v>
      </c>
      <c r="J271" s="82">
        <v>1</v>
      </c>
      <c r="K271" s="82" t="s">
        <v>483</v>
      </c>
      <c r="L271" s="86"/>
      <c r="M271" s="87"/>
      <c r="N271" s="88"/>
      <c r="O271" s="88"/>
      <c r="P271" s="88"/>
      <c r="Q271" s="88"/>
      <c r="R271" s="88"/>
      <c r="S271" s="88"/>
      <c r="T271" s="88"/>
      <c r="U271" s="88"/>
      <c r="V271" s="88"/>
      <c r="W271" s="88"/>
    </row>
    <row r="272" spans="1:23" x14ac:dyDescent="0.25">
      <c r="A272" s="83" t="s">
        <v>1144</v>
      </c>
      <c r="B272" s="82" t="s">
        <v>597</v>
      </c>
      <c r="C272" s="83" t="s">
        <v>1145</v>
      </c>
      <c r="D272" s="83"/>
      <c r="E272" s="84">
        <v>266</v>
      </c>
      <c r="F272" s="82" t="s">
        <v>480</v>
      </c>
      <c r="G272" s="85"/>
      <c r="H272" s="82" t="s">
        <v>481</v>
      </c>
      <c r="I272" s="82" t="s">
        <v>482</v>
      </c>
      <c r="J272" s="82">
        <v>1</v>
      </c>
      <c r="K272" s="82" t="s">
        <v>483</v>
      </c>
      <c r="L272" s="83" t="s">
        <v>599</v>
      </c>
      <c r="M272" s="89" t="s">
        <v>1146</v>
      </c>
      <c r="N272" s="88"/>
      <c r="O272" s="88"/>
      <c r="P272" s="88"/>
      <c r="Q272" s="88"/>
      <c r="R272" s="88"/>
      <c r="S272" s="88"/>
      <c r="T272" s="88"/>
      <c r="U272" s="88"/>
      <c r="V272" s="88"/>
      <c r="W272" s="88"/>
    </row>
    <row r="273" spans="1:23" x14ac:dyDescent="0.25">
      <c r="A273" s="83" t="s">
        <v>1147</v>
      </c>
      <c r="B273" s="82" t="s">
        <v>504</v>
      </c>
      <c r="C273" s="83" t="s">
        <v>1148</v>
      </c>
      <c r="D273" s="83"/>
      <c r="E273" s="84">
        <v>267</v>
      </c>
      <c r="F273" s="82" t="s">
        <v>480</v>
      </c>
      <c r="G273" s="85"/>
      <c r="H273" s="82" t="s">
        <v>481</v>
      </c>
      <c r="I273" s="82" t="s">
        <v>482</v>
      </c>
      <c r="J273" s="82">
        <v>1</v>
      </c>
      <c r="K273" s="82" t="s">
        <v>483</v>
      </c>
      <c r="L273" s="86"/>
      <c r="M273" s="87"/>
      <c r="N273" s="88"/>
      <c r="O273" s="88"/>
      <c r="P273" s="88"/>
      <c r="Q273" s="88"/>
      <c r="R273" s="88"/>
      <c r="S273" s="88"/>
      <c r="T273" s="88"/>
      <c r="U273" s="88"/>
      <c r="V273" s="88"/>
      <c r="W273" s="88"/>
    </row>
    <row r="274" spans="1:23" x14ac:dyDescent="0.25">
      <c r="A274" s="83" t="s">
        <v>1149</v>
      </c>
      <c r="B274" s="82" t="s">
        <v>597</v>
      </c>
      <c r="C274" s="83" t="s">
        <v>1150</v>
      </c>
      <c r="D274" s="83"/>
      <c r="E274" s="84">
        <v>268</v>
      </c>
      <c r="F274" s="82" t="s">
        <v>480</v>
      </c>
      <c r="G274" s="85"/>
      <c r="H274" s="82" t="s">
        <v>481</v>
      </c>
      <c r="I274" s="82" t="s">
        <v>482</v>
      </c>
      <c r="J274" s="82">
        <v>1</v>
      </c>
      <c r="K274" s="82" t="s">
        <v>483</v>
      </c>
      <c r="L274" s="83" t="s">
        <v>599</v>
      </c>
      <c r="M274" s="89" t="s">
        <v>1151</v>
      </c>
      <c r="N274" s="88"/>
      <c r="O274" s="88"/>
      <c r="P274" s="88"/>
      <c r="Q274" s="88"/>
      <c r="R274" s="88"/>
      <c r="S274" s="88"/>
      <c r="T274" s="88"/>
      <c r="U274" s="88"/>
      <c r="V274" s="88"/>
      <c r="W274" s="88"/>
    </row>
    <row r="275" spans="1:23" x14ac:dyDescent="0.25">
      <c r="A275" s="83" t="s">
        <v>1152</v>
      </c>
      <c r="B275" s="82" t="s">
        <v>504</v>
      </c>
      <c r="C275" s="83" t="s">
        <v>1153</v>
      </c>
      <c r="D275" s="83"/>
      <c r="E275" s="84">
        <v>269</v>
      </c>
      <c r="F275" s="82" t="s">
        <v>480</v>
      </c>
      <c r="G275" s="85"/>
      <c r="H275" s="82" t="s">
        <v>481</v>
      </c>
      <c r="I275" s="82" t="s">
        <v>482</v>
      </c>
      <c r="J275" s="82">
        <v>1</v>
      </c>
      <c r="K275" s="82" t="s">
        <v>483</v>
      </c>
      <c r="L275" s="86"/>
      <c r="M275" s="87"/>
      <c r="N275" s="88"/>
      <c r="O275" s="88"/>
      <c r="P275" s="88"/>
      <c r="Q275" s="88"/>
      <c r="R275" s="88"/>
      <c r="S275" s="88"/>
      <c r="T275" s="88"/>
      <c r="U275" s="88"/>
      <c r="V275" s="88"/>
      <c r="W275" s="88"/>
    </row>
    <row r="276" spans="1:23" x14ac:dyDescent="0.25">
      <c r="A276" s="83" t="s">
        <v>1154</v>
      </c>
      <c r="B276" s="82" t="s">
        <v>597</v>
      </c>
      <c r="C276" s="83" t="s">
        <v>1155</v>
      </c>
      <c r="D276" s="83"/>
      <c r="E276" s="84">
        <v>270</v>
      </c>
      <c r="F276" s="82" t="s">
        <v>480</v>
      </c>
      <c r="G276" s="85"/>
      <c r="H276" s="82" t="s">
        <v>481</v>
      </c>
      <c r="I276" s="82" t="s">
        <v>482</v>
      </c>
      <c r="J276" s="82">
        <v>1</v>
      </c>
      <c r="K276" s="82" t="s">
        <v>483</v>
      </c>
      <c r="L276" s="83" t="s">
        <v>599</v>
      </c>
      <c r="M276" s="89" t="s">
        <v>1156</v>
      </c>
      <c r="N276" s="88"/>
      <c r="O276" s="88"/>
      <c r="P276" s="88"/>
      <c r="Q276" s="88"/>
      <c r="R276" s="88"/>
      <c r="S276" s="88"/>
      <c r="T276" s="88"/>
      <c r="U276" s="88"/>
      <c r="V276" s="88"/>
      <c r="W276" s="88"/>
    </row>
    <row r="277" spans="1:23" x14ac:dyDescent="0.25">
      <c r="A277" s="83" t="s">
        <v>1157</v>
      </c>
      <c r="B277" s="82" t="s">
        <v>504</v>
      </c>
      <c r="C277" s="83" t="s">
        <v>1158</v>
      </c>
      <c r="D277" s="83"/>
      <c r="E277" s="84">
        <v>271</v>
      </c>
      <c r="F277" s="82" t="s">
        <v>480</v>
      </c>
      <c r="G277" s="85"/>
      <c r="H277" s="82" t="s">
        <v>481</v>
      </c>
      <c r="I277" s="82" t="s">
        <v>482</v>
      </c>
      <c r="J277" s="82">
        <v>1</v>
      </c>
      <c r="K277" s="82" t="s">
        <v>483</v>
      </c>
      <c r="L277" s="86"/>
      <c r="M277" s="87"/>
      <c r="N277" s="88"/>
      <c r="O277" s="88"/>
      <c r="P277" s="88"/>
      <c r="Q277" s="88"/>
      <c r="R277" s="88"/>
      <c r="S277" s="88"/>
      <c r="T277" s="88"/>
      <c r="U277" s="88"/>
      <c r="V277" s="88"/>
      <c r="W277" s="88"/>
    </row>
    <row r="278" spans="1:23" x14ac:dyDescent="0.25">
      <c r="A278" s="83" t="s">
        <v>1159</v>
      </c>
      <c r="B278" s="82" t="s">
        <v>597</v>
      </c>
      <c r="C278" s="83" t="s">
        <v>1160</v>
      </c>
      <c r="D278" s="83"/>
      <c r="E278" s="84">
        <v>272</v>
      </c>
      <c r="F278" s="82" t="s">
        <v>480</v>
      </c>
      <c r="G278" s="85"/>
      <c r="H278" s="82" t="s">
        <v>481</v>
      </c>
      <c r="I278" s="82" t="s">
        <v>482</v>
      </c>
      <c r="J278" s="82">
        <v>1</v>
      </c>
      <c r="K278" s="82" t="s">
        <v>483</v>
      </c>
      <c r="L278" s="83" t="s">
        <v>599</v>
      </c>
      <c r="M278" s="89" t="s">
        <v>1161</v>
      </c>
      <c r="N278" s="88"/>
      <c r="O278" s="88"/>
      <c r="P278" s="88"/>
      <c r="Q278" s="88"/>
      <c r="R278" s="88"/>
      <c r="S278" s="88"/>
      <c r="T278" s="88"/>
      <c r="U278" s="88"/>
      <c r="V278" s="88"/>
      <c r="W278" s="88"/>
    </row>
    <row r="279" spans="1:23" x14ac:dyDescent="0.25">
      <c r="A279" s="83" t="s">
        <v>1162</v>
      </c>
      <c r="B279" s="82" t="s">
        <v>504</v>
      </c>
      <c r="C279" s="83" t="s">
        <v>1163</v>
      </c>
      <c r="D279" s="83"/>
      <c r="E279" s="84">
        <v>273</v>
      </c>
      <c r="F279" s="82" t="s">
        <v>480</v>
      </c>
      <c r="G279" s="85"/>
      <c r="H279" s="82" t="s">
        <v>481</v>
      </c>
      <c r="I279" s="82" t="s">
        <v>482</v>
      </c>
      <c r="J279" s="82">
        <v>1</v>
      </c>
      <c r="K279" s="82" t="s">
        <v>483</v>
      </c>
      <c r="L279" s="86"/>
      <c r="M279" s="87"/>
      <c r="N279" s="88"/>
      <c r="O279" s="88"/>
      <c r="P279" s="88"/>
      <c r="Q279" s="88"/>
      <c r="R279" s="88"/>
      <c r="S279" s="88"/>
      <c r="T279" s="88"/>
      <c r="U279" s="88"/>
      <c r="V279" s="88"/>
      <c r="W279" s="88"/>
    </row>
    <row r="280" spans="1:23" x14ac:dyDescent="0.25">
      <c r="A280" s="83" t="s">
        <v>1164</v>
      </c>
      <c r="B280" s="82" t="s">
        <v>597</v>
      </c>
      <c r="C280" s="83" t="s">
        <v>1165</v>
      </c>
      <c r="D280" s="83"/>
      <c r="E280" s="84">
        <v>274</v>
      </c>
      <c r="F280" s="82" t="s">
        <v>480</v>
      </c>
      <c r="G280" s="85"/>
      <c r="H280" s="82" t="s">
        <v>481</v>
      </c>
      <c r="I280" s="82" t="s">
        <v>482</v>
      </c>
      <c r="J280" s="82">
        <v>1</v>
      </c>
      <c r="K280" s="82" t="s">
        <v>483</v>
      </c>
      <c r="L280" s="83" t="s">
        <v>599</v>
      </c>
      <c r="M280" s="89" t="s">
        <v>1166</v>
      </c>
      <c r="N280" s="88"/>
      <c r="O280" s="88"/>
      <c r="P280" s="88"/>
      <c r="Q280" s="88"/>
      <c r="R280" s="88"/>
      <c r="S280" s="88"/>
      <c r="T280" s="88"/>
      <c r="U280" s="88"/>
      <c r="V280" s="88"/>
      <c r="W280" s="88"/>
    </row>
    <row r="281" spans="1:23" x14ac:dyDescent="0.25">
      <c r="A281" s="83" t="s">
        <v>1167</v>
      </c>
      <c r="B281" s="82" t="s">
        <v>504</v>
      </c>
      <c r="C281" s="83" t="s">
        <v>1168</v>
      </c>
      <c r="D281" s="83"/>
      <c r="E281" s="84">
        <v>275</v>
      </c>
      <c r="F281" s="82" t="s">
        <v>480</v>
      </c>
      <c r="G281" s="85"/>
      <c r="H281" s="82" t="s">
        <v>481</v>
      </c>
      <c r="I281" s="82" t="s">
        <v>482</v>
      </c>
      <c r="J281" s="82">
        <v>1</v>
      </c>
      <c r="K281" s="82" t="s">
        <v>483</v>
      </c>
      <c r="L281" s="86"/>
      <c r="M281" s="87"/>
      <c r="N281" s="88"/>
      <c r="O281" s="88"/>
      <c r="P281" s="88"/>
      <c r="Q281" s="88"/>
      <c r="R281" s="88"/>
      <c r="S281" s="88"/>
      <c r="T281" s="88"/>
      <c r="U281" s="88"/>
      <c r="V281" s="88"/>
      <c r="W281" s="88"/>
    </row>
    <row r="282" spans="1:23" x14ac:dyDescent="0.25">
      <c r="A282" s="83" t="s">
        <v>1169</v>
      </c>
      <c r="B282" s="82" t="s">
        <v>597</v>
      </c>
      <c r="C282" s="83" t="s">
        <v>1170</v>
      </c>
      <c r="D282" s="83"/>
      <c r="E282" s="84">
        <v>276</v>
      </c>
      <c r="F282" s="82" t="s">
        <v>480</v>
      </c>
      <c r="G282" s="85"/>
      <c r="H282" s="82" t="s">
        <v>481</v>
      </c>
      <c r="I282" s="82" t="s">
        <v>482</v>
      </c>
      <c r="J282" s="82">
        <v>1</v>
      </c>
      <c r="K282" s="82" t="s">
        <v>483</v>
      </c>
      <c r="L282" s="83" t="s">
        <v>599</v>
      </c>
      <c r="M282" s="89" t="s">
        <v>1171</v>
      </c>
      <c r="N282" s="88"/>
      <c r="O282" s="88"/>
      <c r="P282" s="88"/>
      <c r="Q282" s="88"/>
      <c r="R282" s="88"/>
      <c r="S282" s="88"/>
      <c r="T282" s="88"/>
      <c r="U282" s="88"/>
      <c r="V282" s="88"/>
      <c r="W282" s="88"/>
    </row>
    <row r="283" spans="1:23" x14ac:dyDescent="0.25">
      <c r="A283" s="83" t="s">
        <v>1172</v>
      </c>
      <c r="B283" s="82" t="s">
        <v>504</v>
      </c>
      <c r="C283" s="83" t="s">
        <v>1173</v>
      </c>
      <c r="D283" s="83"/>
      <c r="E283" s="84">
        <v>277</v>
      </c>
      <c r="F283" s="82" t="s">
        <v>480</v>
      </c>
      <c r="G283" s="85"/>
      <c r="H283" s="82" t="s">
        <v>481</v>
      </c>
      <c r="I283" s="82" t="s">
        <v>482</v>
      </c>
      <c r="J283" s="82">
        <v>1</v>
      </c>
      <c r="K283" s="82" t="s">
        <v>483</v>
      </c>
      <c r="L283" s="86"/>
      <c r="M283" s="87"/>
      <c r="N283" s="88"/>
      <c r="O283" s="88"/>
      <c r="P283" s="88"/>
      <c r="Q283" s="88"/>
      <c r="R283" s="88"/>
      <c r="S283" s="88"/>
      <c r="T283" s="88"/>
      <c r="U283" s="88"/>
      <c r="V283" s="88"/>
      <c r="W283" s="88"/>
    </row>
    <row r="284" spans="1:23" x14ac:dyDescent="0.25">
      <c r="A284" s="83" t="s">
        <v>1174</v>
      </c>
      <c r="B284" s="82" t="s">
        <v>597</v>
      </c>
      <c r="C284" s="83" t="s">
        <v>1175</v>
      </c>
      <c r="D284" s="83"/>
      <c r="E284" s="84">
        <v>278</v>
      </c>
      <c r="F284" s="82" t="s">
        <v>480</v>
      </c>
      <c r="G284" s="85"/>
      <c r="H284" s="82" t="s">
        <v>481</v>
      </c>
      <c r="I284" s="82" t="s">
        <v>482</v>
      </c>
      <c r="J284" s="82">
        <v>1</v>
      </c>
      <c r="K284" s="82" t="s">
        <v>483</v>
      </c>
      <c r="L284" s="83" t="s">
        <v>599</v>
      </c>
      <c r="M284" s="89" t="s">
        <v>1176</v>
      </c>
      <c r="N284" s="88"/>
      <c r="O284" s="88"/>
      <c r="P284" s="88"/>
      <c r="Q284" s="88"/>
      <c r="R284" s="88"/>
      <c r="S284" s="88"/>
      <c r="T284" s="88"/>
      <c r="U284" s="88"/>
      <c r="V284" s="88"/>
      <c r="W284" s="88"/>
    </row>
    <row r="285" spans="1:23" x14ac:dyDescent="0.25">
      <c r="A285" s="83" t="s">
        <v>1177</v>
      </c>
      <c r="B285" s="82" t="s">
        <v>504</v>
      </c>
      <c r="C285" s="83" t="s">
        <v>1178</v>
      </c>
      <c r="D285" s="83"/>
      <c r="E285" s="84">
        <v>279</v>
      </c>
      <c r="F285" s="82" t="s">
        <v>480</v>
      </c>
      <c r="G285" s="85"/>
      <c r="H285" s="82" t="s">
        <v>481</v>
      </c>
      <c r="I285" s="82" t="s">
        <v>482</v>
      </c>
      <c r="J285" s="82">
        <v>1</v>
      </c>
      <c r="K285" s="82" t="s">
        <v>483</v>
      </c>
      <c r="L285" s="86"/>
      <c r="M285" s="87"/>
      <c r="N285" s="88"/>
      <c r="O285" s="88"/>
      <c r="P285" s="88"/>
      <c r="Q285" s="88"/>
      <c r="R285" s="88"/>
      <c r="S285" s="88"/>
      <c r="T285" s="88"/>
      <c r="U285" s="88"/>
      <c r="V285" s="88"/>
      <c r="W285" s="88"/>
    </row>
    <row r="286" spans="1:23" x14ac:dyDescent="0.25">
      <c r="A286" s="83" t="s">
        <v>1179</v>
      </c>
      <c r="B286" s="82" t="s">
        <v>597</v>
      </c>
      <c r="C286" s="83" t="s">
        <v>1180</v>
      </c>
      <c r="D286" s="83"/>
      <c r="E286" s="84">
        <v>280</v>
      </c>
      <c r="F286" s="82" t="s">
        <v>480</v>
      </c>
      <c r="G286" s="85"/>
      <c r="H286" s="82" t="s">
        <v>481</v>
      </c>
      <c r="I286" s="82" t="s">
        <v>482</v>
      </c>
      <c r="J286" s="82">
        <v>1</v>
      </c>
      <c r="K286" s="82" t="s">
        <v>483</v>
      </c>
      <c r="L286" s="83" t="s">
        <v>599</v>
      </c>
      <c r="M286" s="89" t="s">
        <v>1181</v>
      </c>
      <c r="N286" s="88"/>
      <c r="O286" s="88"/>
      <c r="P286" s="88"/>
      <c r="Q286" s="88"/>
      <c r="R286" s="88"/>
      <c r="S286" s="88"/>
      <c r="T286" s="88"/>
      <c r="U286" s="88"/>
      <c r="V286" s="88"/>
      <c r="W286" s="88"/>
    </row>
    <row r="287" spans="1:23" x14ac:dyDescent="0.25">
      <c r="A287" s="83" t="s">
        <v>1182</v>
      </c>
      <c r="B287" s="82" t="s">
        <v>504</v>
      </c>
      <c r="C287" s="83" t="s">
        <v>1183</v>
      </c>
      <c r="D287" s="83"/>
      <c r="E287" s="84">
        <v>281</v>
      </c>
      <c r="F287" s="82" t="s">
        <v>480</v>
      </c>
      <c r="G287" s="85"/>
      <c r="H287" s="82" t="s">
        <v>481</v>
      </c>
      <c r="I287" s="82" t="s">
        <v>482</v>
      </c>
      <c r="J287" s="82">
        <v>1</v>
      </c>
      <c r="K287" s="82" t="s">
        <v>483</v>
      </c>
      <c r="L287" s="86"/>
      <c r="M287" s="87"/>
      <c r="N287" s="88"/>
      <c r="O287" s="88"/>
      <c r="P287" s="88"/>
      <c r="Q287" s="88"/>
      <c r="R287" s="88"/>
      <c r="S287" s="88"/>
      <c r="T287" s="88"/>
      <c r="U287" s="88"/>
      <c r="V287" s="88"/>
      <c r="W287" s="88"/>
    </row>
    <row r="288" spans="1:23" x14ac:dyDescent="0.25">
      <c r="A288" s="83" t="s">
        <v>1184</v>
      </c>
      <c r="B288" s="82" t="s">
        <v>597</v>
      </c>
      <c r="C288" s="83" t="s">
        <v>1185</v>
      </c>
      <c r="D288" s="83"/>
      <c r="E288" s="84">
        <v>282</v>
      </c>
      <c r="F288" s="82" t="s">
        <v>480</v>
      </c>
      <c r="G288" s="85"/>
      <c r="H288" s="82" t="s">
        <v>481</v>
      </c>
      <c r="I288" s="82" t="s">
        <v>482</v>
      </c>
      <c r="J288" s="82">
        <v>1</v>
      </c>
      <c r="K288" s="82" t="s">
        <v>483</v>
      </c>
      <c r="L288" s="83" t="s">
        <v>599</v>
      </c>
      <c r="M288" s="89" t="s">
        <v>1186</v>
      </c>
      <c r="N288" s="88"/>
      <c r="O288" s="88"/>
      <c r="P288" s="88"/>
      <c r="Q288" s="88"/>
      <c r="R288" s="88"/>
      <c r="S288" s="88"/>
      <c r="T288" s="88"/>
      <c r="U288" s="88"/>
      <c r="V288" s="88"/>
      <c r="W288" s="88"/>
    </row>
    <row r="289" spans="1:23" x14ac:dyDescent="0.25">
      <c r="A289" s="83" t="s">
        <v>1187</v>
      </c>
      <c r="B289" s="82" t="s">
        <v>504</v>
      </c>
      <c r="C289" s="83" t="s">
        <v>1188</v>
      </c>
      <c r="D289" s="83"/>
      <c r="E289" s="84">
        <v>283</v>
      </c>
      <c r="F289" s="82" t="s">
        <v>480</v>
      </c>
      <c r="G289" s="85"/>
      <c r="H289" s="82" t="s">
        <v>481</v>
      </c>
      <c r="I289" s="82" t="s">
        <v>482</v>
      </c>
      <c r="J289" s="82">
        <v>1</v>
      </c>
      <c r="K289" s="82" t="s">
        <v>483</v>
      </c>
      <c r="L289" s="86"/>
      <c r="M289" s="87"/>
      <c r="N289" s="88"/>
      <c r="O289" s="88"/>
      <c r="P289" s="88"/>
      <c r="Q289" s="88"/>
      <c r="R289" s="88"/>
      <c r="S289" s="88"/>
      <c r="T289" s="88"/>
      <c r="U289" s="88"/>
      <c r="V289" s="88"/>
      <c r="W289" s="88"/>
    </row>
    <row r="290" spans="1:23" x14ac:dyDescent="0.25">
      <c r="A290" s="83" t="s">
        <v>1189</v>
      </c>
      <c r="B290" s="82" t="s">
        <v>597</v>
      </c>
      <c r="C290" s="83" t="s">
        <v>1190</v>
      </c>
      <c r="D290" s="83"/>
      <c r="E290" s="84">
        <v>284</v>
      </c>
      <c r="F290" s="82" t="s">
        <v>480</v>
      </c>
      <c r="G290" s="85"/>
      <c r="H290" s="82" t="s">
        <v>481</v>
      </c>
      <c r="I290" s="82" t="s">
        <v>482</v>
      </c>
      <c r="J290" s="82">
        <v>1</v>
      </c>
      <c r="K290" s="82" t="s">
        <v>483</v>
      </c>
      <c r="L290" s="83" t="s">
        <v>599</v>
      </c>
      <c r="M290" s="89" t="s">
        <v>1191</v>
      </c>
      <c r="N290" s="88"/>
      <c r="O290" s="88"/>
      <c r="P290" s="88"/>
      <c r="Q290" s="88"/>
      <c r="R290" s="88"/>
      <c r="S290" s="88"/>
      <c r="T290" s="88"/>
      <c r="U290" s="88"/>
      <c r="V290" s="88"/>
      <c r="W290" s="88"/>
    </row>
    <row r="291" spans="1:23" x14ac:dyDescent="0.25">
      <c r="A291" s="83" t="s">
        <v>1192</v>
      </c>
      <c r="B291" s="82" t="s">
        <v>504</v>
      </c>
      <c r="C291" s="83" t="s">
        <v>1193</v>
      </c>
      <c r="D291" s="83"/>
      <c r="E291" s="84">
        <v>285</v>
      </c>
      <c r="F291" s="82" t="s">
        <v>480</v>
      </c>
      <c r="G291" s="85"/>
      <c r="H291" s="82" t="s">
        <v>481</v>
      </c>
      <c r="I291" s="82" t="s">
        <v>482</v>
      </c>
      <c r="J291" s="82">
        <v>1</v>
      </c>
      <c r="K291" s="82" t="s">
        <v>483</v>
      </c>
      <c r="L291" s="86"/>
      <c r="M291" s="87"/>
      <c r="N291" s="88"/>
      <c r="O291" s="88"/>
      <c r="P291" s="88"/>
      <c r="Q291" s="88"/>
      <c r="R291" s="88"/>
      <c r="S291" s="88"/>
      <c r="T291" s="88"/>
      <c r="U291" s="88"/>
      <c r="V291" s="88"/>
      <c r="W291" s="88"/>
    </row>
    <row r="292" spans="1:23" x14ac:dyDescent="0.25">
      <c r="A292" s="83" t="s">
        <v>1194</v>
      </c>
      <c r="B292" s="82" t="s">
        <v>597</v>
      </c>
      <c r="C292" s="83" t="s">
        <v>1195</v>
      </c>
      <c r="D292" s="83"/>
      <c r="E292" s="84">
        <v>286</v>
      </c>
      <c r="F292" s="82" t="s">
        <v>480</v>
      </c>
      <c r="G292" s="85"/>
      <c r="H292" s="82" t="s">
        <v>481</v>
      </c>
      <c r="I292" s="82" t="s">
        <v>482</v>
      </c>
      <c r="J292" s="82">
        <v>1</v>
      </c>
      <c r="K292" s="82" t="s">
        <v>483</v>
      </c>
      <c r="L292" s="83" t="s">
        <v>599</v>
      </c>
      <c r="M292" s="89" t="s">
        <v>1196</v>
      </c>
      <c r="N292" s="88"/>
      <c r="O292" s="88"/>
      <c r="P292" s="88"/>
      <c r="Q292" s="88"/>
      <c r="R292" s="88"/>
      <c r="S292" s="88"/>
      <c r="T292" s="88"/>
      <c r="U292" s="88"/>
      <c r="V292" s="88"/>
      <c r="W292" s="88"/>
    </row>
    <row r="293" spans="1:23" x14ac:dyDescent="0.25">
      <c r="A293" s="83" t="s">
        <v>1197</v>
      </c>
      <c r="B293" s="82" t="s">
        <v>504</v>
      </c>
      <c r="C293" s="83" t="s">
        <v>1198</v>
      </c>
      <c r="D293" s="83"/>
      <c r="E293" s="84">
        <v>287</v>
      </c>
      <c r="F293" s="82" t="s">
        <v>480</v>
      </c>
      <c r="G293" s="85"/>
      <c r="H293" s="82" t="s">
        <v>481</v>
      </c>
      <c r="I293" s="82" t="s">
        <v>482</v>
      </c>
      <c r="J293" s="82">
        <v>1</v>
      </c>
      <c r="K293" s="82" t="s">
        <v>483</v>
      </c>
      <c r="L293" s="86"/>
      <c r="M293" s="87"/>
      <c r="N293" s="88"/>
      <c r="O293" s="88"/>
      <c r="P293" s="88"/>
      <c r="Q293" s="88"/>
      <c r="R293" s="88"/>
      <c r="S293" s="88"/>
      <c r="T293" s="88"/>
      <c r="U293" s="88"/>
      <c r="V293" s="88"/>
      <c r="W293" s="88"/>
    </row>
    <row r="294" spans="1:23" x14ac:dyDescent="0.25">
      <c r="A294" s="83" t="s">
        <v>1199</v>
      </c>
      <c r="B294" s="82" t="s">
        <v>597</v>
      </c>
      <c r="C294" s="83" t="s">
        <v>1200</v>
      </c>
      <c r="D294" s="83"/>
      <c r="E294" s="84">
        <v>288</v>
      </c>
      <c r="F294" s="82" t="s">
        <v>480</v>
      </c>
      <c r="G294" s="85"/>
      <c r="H294" s="82" t="s">
        <v>481</v>
      </c>
      <c r="I294" s="82" t="s">
        <v>482</v>
      </c>
      <c r="J294" s="82">
        <v>1</v>
      </c>
      <c r="K294" s="82" t="s">
        <v>483</v>
      </c>
      <c r="L294" s="83" t="s">
        <v>599</v>
      </c>
      <c r="M294" s="89" t="s">
        <v>1201</v>
      </c>
      <c r="N294" s="88"/>
      <c r="O294" s="88"/>
      <c r="P294" s="88"/>
      <c r="Q294" s="88"/>
      <c r="R294" s="88"/>
      <c r="S294" s="88"/>
      <c r="T294" s="88"/>
      <c r="U294" s="88"/>
      <c r="V294" s="88"/>
      <c r="W294" s="88"/>
    </row>
    <row r="295" spans="1:23" x14ac:dyDescent="0.25">
      <c r="A295" s="81" t="s">
        <v>1202</v>
      </c>
      <c r="B295" s="82" t="s">
        <v>494</v>
      </c>
      <c r="C295" s="83" t="s">
        <v>1203</v>
      </c>
      <c r="D295" s="83" t="s">
        <v>1204</v>
      </c>
      <c r="E295" s="84">
        <v>289</v>
      </c>
      <c r="F295" s="82" t="s">
        <v>480</v>
      </c>
      <c r="G295" s="85"/>
      <c r="H295" s="82" t="s">
        <v>481</v>
      </c>
      <c r="I295" s="82" t="s">
        <v>482</v>
      </c>
      <c r="J295" s="82">
        <v>1</v>
      </c>
      <c r="K295" s="82" t="s">
        <v>483</v>
      </c>
      <c r="L295" s="86"/>
      <c r="M295" s="87"/>
      <c r="N295" s="88"/>
      <c r="O295" s="88"/>
      <c r="P295" s="88"/>
      <c r="Q295" s="88"/>
      <c r="R295" s="88"/>
      <c r="S295" s="88"/>
      <c r="T295" s="88"/>
      <c r="U295" s="88"/>
      <c r="V295" s="88"/>
      <c r="W295" s="88"/>
    </row>
    <row r="296" spans="1:23" x14ac:dyDescent="0.25">
      <c r="A296" s="81" t="s">
        <v>1205</v>
      </c>
      <c r="B296" s="82" t="s">
        <v>504</v>
      </c>
      <c r="C296" s="83" t="s">
        <v>1206</v>
      </c>
      <c r="D296" s="83"/>
      <c r="E296" s="84">
        <v>290</v>
      </c>
      <c r="F296" s="82" t="s">
        <v>480</v>
      </c>
      <c r="G296" s="85"/>
      <c r="H296" s="82" t="s">
        <v>481</v>
      </c>
      <c r="I296" s="82" t="s">
        <v>482</v>
      </c>
      <c r="J296" s="82">
        <v>1</v>
      </c>
      <c r="K296" s="82" t="s">
        <v>483</v>
      </c>
      <c r="L296" s="86"/>
      <c r="M296" s="87"/>
      <c r="N296" s="88"/>
      <c r="O296" s="88"/>
      <c r="P296" s="88"/>
      <c r="Q296" s="88"/>
      <c r="R296" s="88"/>
      <c r="S296" s="88"/>
      <c r="T296" s="88"/>
      <c r="U296" s="88"/>
      <c r="V296" s="88"/>
      <c r="W296" s="88"/>
    </row>
    <row r="297" spans="1:23" x14ac:dyDescent="0.25">
      <c r="A297" s="81" t="s">
        <v>1207</v>
      </c>
      <c r="B297" s="82" t="s">
        <v>597</v>
      </c>
      <c r="C297" s="83" t="s">
        <v>1208</v>
      </c>
      <c r="D297" s="83"/>
      <c r="E297" s="84">
        <v>291</v>
      </c>
      <c r="F297" s="82" t="s">
        <v>480</v>
      </c>
      <c r="G297" s="85"/>
      <c r="H297" s="82" t="s">
        <v>481</v>
      </c>
      <c r="I297" s="82" t="s">
        <v>482</v>
      </c>
      <c r="J297" s="82">
        <v>1</v>
      </c>
      <c r="K297" s="82" t="s">
        <v>483</v>
      </c>
      <c r="L297" s="83" t="s">
        <v>599</v>
      </c>
      <c r="M297" s="89" t="s">
        <v>1209</v>
      </c>
      <c r="N297" s="88"/>
      <c r="O297" s="88"/>
      <c r="P297" s="88"/>
      <c r="Q297" s="88"/>
      <c r="R297" s="88"/>
      <c r="S297" s="88"/>
      <c r="T297" s="88"/>
      <c r="U297" s="88"/>
      <c r="V297" s="88"/>
      <c r="W297" s="88"/>
    </row>
    <row r="298" spans="1:23" x14ac:dyDescent="0.25">
      <c r="A298" s="81" t="s">
        <v>1210</v>
      </c>
      <c r="B298" s="82" t="s">
        <v>504</v>
      </c>
      <c r="C298" s="83" t="s">
        <v>1211</v>
      </c>
      <c r="D298" s="83"/>
      <c r="E298" s="84">
        <v>292</v>
      </c>
      <c r="F298" s="82" t="s">
        <v>480</v>
      </c>
      <c r="G298" s="85"/>
      <c r="H298" s="82" t="s">
        <v>481</v>
      </c>
      <c r="I298" s="82" t="s">
        <v>482</v>
      </c>
      <c r="J298" s="82">
        <v>1</v>
      </c>
      <c r="K298" s="82" t="s">
        <v>483</v>
      </c>
      <c r="L298" s="86"/>
      <c r="M298" s="87"/>
      <c r="N298" s="88"/>
      <c r="O298" s="88"/>
      <c r="P298" s="88"/>
      <c r="Q298" s="88"/>
      <c r="R298" s="88"/>
      <c r="S298" s="88"/>
      <c r="T298" s="88"/>
      <c r="U298" s="88"/>
      <c r="V298" s="88"/>
      <c r="W298" s="88"/>
    </row>
    <row r="299" spans="1:23" x14ac:dyDescent="0.25">
      <c r="A299" s="81" t="s">
        <v>1212</v>
      </c>
      <c r="B299" s="82" t="s">
        <v>597</v>
      </c>
      <c r="C299" s="83" t="s">
        <v>1213</v>
      </c>
      <c r="D299" s="83"/>
      <c r="E299" s="84">
        <v>293</v>
      </c>
      <c r="F299" s="82" t="s">
        <v>480</v>
      </c>
      <c r="G299" s="85"/>
      <c r="H299" s="82" t="s">
        <v>481</v>
      </c>
      <c r="I299" s="82" t="s">
        <v>482</v>
      </c>
      <c r="J299" s="82">
        <v>1</v>
      </c>
      <c r="K299" s="82" t="s">
        <v>483</v>
      </c>
      <c r="L299" s="83" t="s">
        <v>599</v>
      </c>
      <c r="M299" s="89" t="s">
        <v>1214</v>
      </c>
      <c r="N299" s="88"/>
      <c r="O299" s="88"/>
      <c r="P299" s="88"/>
      <c r="Q299" s="88"/>
      <c r="R299" s="88"/>
      <c r="S299" s="88"/>
      <c r="T299" s="88"/>
      <c r="U299" s="88"/>
      <c r="V299" s="88"/>
      <c r="W299" s="88"/>
    </row>
    <row r="300" spans="1:23" x14ac:dyDescent="0.25">
      <c r="A300" s="81" t="s">
        <v>1215</v>
      </c>
      <c r="B300" s="82" t="s">
        <v>504</v>
      </c>
      <c r="C300" s="83" t="s">
        <v>1216</v>
      </c>
      <c r="D300" s="83"/>
      <c r="E300" s="84">
        <v>294</v>
      </c>
      <c r="F300" s="82" t="s">
        <v>480</v>
      </c>
      <c r="G300" s="85"/>
      <c r="H300" s="82" t="s">
        <v>481</v>
      </c>
      <c r="I300" s="82" t="s">
        <v>482</v>
      </c>
      <c r="J300" s="82">
        <v>1</v>
      </c>
      <c r="K300" s="82" t="s">
        <v>483</v>
      </c>
      <c r="L300" s="86"/>
      <c r="M300" s="87"/>
      <c r="N300" s="88"/>
      <c r="O300" s="88"/>
      <c r="P300" s="88"/>
      <c r="Q300" s="88"/>
      <c r="R300" s="88"/>
      <c r="S300" s="88"/>
      <c r="T300" s="88"/>
      <c r="U300" s="88"/>
      <c r="V300" s="88"/>
      <c r="W300" s="88"/>
    </row>
    <row r="301" spans="1:23" x14ac:dyDescent="0.25">
      <c r="A301" s="81" t="s">
        <v>1217</v>
      </c>
      <c r="B301" s="82" t="s">
        <v>597</v>
      </c>
      <c r="C301" s="83" t="s">
        <v>1218</v>
      </c>
      <c r="D301" s="83"/>
      <c r="E301" s="84">
        <v>295</v>
      </c>
      <c r="F301" s="82" t="s">
        <v>480</v>
      </c>
      <c r="G301" s="85"/>
      <c r="H301" s="82" t="s">
        <v>481</v>
      </c>
      <c r="I301" s="82" t="s">
        <v>482</v>
      </c>
      <c r="J301" s="82">
        <v>1</v>
      </c>
      <c r="K301" s="82" t="s">
        <v>483</v>
      </c>
      <c r="L301" s="83" t="s">
        <v>599</v>
      </c>
      <c r="M301" s="89" t="s">
        <v>1219</v>
      </c>
      <c r="N301" s="88"/>
      <c r="O301" s="88"/>
      <c r="P301" s="88"/>
      <c r="Q301" s="88"/>
      <c r="R301" s="88"/>
      <c r="S301" s="88"/>
      <c r="T301" s="88"/>
      <c r="U301" s="88"/>
      <c r="V301" s="88"/>
      <c r="W301" s="88"/>
    </row>
    <row r="302" spans="1:23" x14ac:dyDescent="0.25">
      <c r="A302" s="81" t="s">
        <v>1220</v>
      </c>
      <c r="B302" s="82" t="s">
        <v>504</v>
      </c>
      <c r="C302" s="83" t="s">
        <v>1221</v>
      </c>
      <c r="D302" s="83"/>
      <c r="E302" s="84">
        <v>296</v>
      </c>
      <c r="F302" s="82" t="s">
        <v>480</v>
      </c>
      <c r="G302" s="85"/>
      <c r="H302" s="82" t="s">
        <v>481</v>
      </c>
      <c r="I302" s="82" t="s">
        <v>482</v>
      </c>
      <c r="J302" s="82">
        <v>1</v>
      </c>
      <c r="K302" s="82" t="s">
        <v>483</v>
      </c>
      <c r="L302" s="86"/>
      <c r="M302" s="87"/>
      <c r="N302" s="88"/>
      <c r="O302" s="88"/>
      <c r="P302" s="88"/>
      <c r="Q302" s="88"/>
      <c r="R302" s="88"/>
      <c r="S302" s="88"/>
      <c r="T302" s="88"/>
      <c r="U302" s="88"/>
      <c r="V302" s="88"/>
      <c r="W302" s="88"/>
    </row>
    <row r="303" spans="1:23" x14ac:dyDescent="0.25">
      <c r="A303" s="81" t="s">
        <v>1222</v>
      </c>
      <c r="B303" s="82" t="s">
        <v>597</v>
      </c>
      <c r="C303" s="83" t="s">
        <v>1223</v>
      </c>
      <c r="D303" s="83"/>
      <c r="E303" s="84">
        <v>297</v>
      </c>
      <c r="F303" s="82" t="s">
        <v>480</v>
      </c>
      <c r="G303" s="85"/>
      <c r="H303" s="82" t="s">
        <v>481</v>
      </c>
      <c r="I303" s="82" t="s">
        <v>482</v>
      </c>
      <c r="J303" s="82">
        <v>1</v>
      </c>
      <c r="K303" s="82" t="s">
        <v>483</v>
      </c>
      <c r="L303" s="83" t="s">
        <v>599</v>
      </c>
      <c r="M303" s="89" t="s">
        <v>1224</v>
      </c>
      <c r="N303" s="88"/>
      <c r="O303" s="88"/>
      <c r="P303" s="88"/>
      <c r="Q303" s="88"/>
      <c r="R303" s="88"/>
      <c r="S303" s="88"/>
      <c r="T303" s="88"/>
      <c r="U303" s="88"/>
      <c r="V303" s="88"/>
      <c r="W303" s="88"/>
    </row>
    <row r="304" spans="1:23" x14ac:dyDescent="0.25">
      <c r="A304" s="81" t="s">
        <v>1225</v>
      </c>
      <c r="B304" s="82" t="s">
        <v>504</v>
      </c>
      <c r="C304" s="83" t="s">
        <v>1007</v>
      </c>
      <c r="D304" s="83"/>
      <c r="E304" s="84">
        <v>298</v>
      </c>
      <c r="F304" s="82" t="s">
        <v>480</v>
      </c>
      <c r="G304" s="85"/>
      <c r="H304" s="82" t="s">
        <v>481</v>
      </c>
      <c r="I304" s="82" t="s">
        <v>482</v>
      </c>
      <c r="J304" s="82">
        <v>1</v>
      </c>
      <c r="K304" s="82" t="s">
        <v>483</v>
      </c>
      <c r="L304" s="86"/>
      <c r="M304" s="87"/>
      <c r="N304" s="88"/>
      <c r="O304" s="88"/>
      <c r="P304" s="88"/>
      <c r="Q304" s="88"/>
      <c r="R304" s="88"/>
      <c r="S304" s="88"/>
      <c r="T304" s="88"/>
      <c r="U304" s="88"/>
      <c r="V304" s="88"/>
      <c r="W304" s="88"/>
    </row>
    <row r="305" spans="1:23" x14ac:dyDescent="0.25">
      <c r="A305" s="81" t="s">
        <v>1226</v>
      </c>
      <c r="B305" s="82" t="s">
        <v>597</v>
      </c>
      <c r="C305" s="83" t="s">
        <v>1227</v>
      </c>
      <c r="D305" s="83"/>
      <c r="E305" s="84">
        <v>299</v>
      </c>
      <c r="F305" s="82" t="s">
        <v>480</v>
      </c>
      <c r="G305" s="85"/>
      <c r="H305" s="82" t="s">
        <v>481</v>
      </c>
      <c r="I305" s="82" t="s">
        <v>482</v>
      </c>
      <c r="J305" s="82">
        <v>1</v>
      </c>
      <c r="K305" s="82" t="s">
        <v>483</v>
      </c>
      <c r="L305" s="83" t="s">
        <v>599</v>
      </c>
      <c r="M305" s="89" t="s">
        <v>1228</v>
      </c>
      <c r="N305" s="88"/>
      <c r="O305" s="88"/>
      <c r="P305" s="88"/>
      <c r="Q305" s="88"/>
      <c r="R305" s="88"/>
      <c r="S305" s="88"/>
      <c r="T305" s="88"/>
      <c r="U305" s="88"/>
      <c r="V305" s="88"/>
      <c r="W305" s="88"/>
    </row>
    <row r="306" spans="1:23" x14ac:dyDescent="0.25">
      <c r="A306" s="83" t="s">
        <v>1229</v>
      </c>
      <c r="B306" s="82" t="s">
        <v>504</v>
      </c>
      <c r="C306" s="83" t="s">
        <v>1230</v>
      </c>
      <c r="D306" s="83"/>
      <c r="E306" s="84">
        <v>300</v>
      </c>
      <c r="F306" s="82" t="s">
        <v>480</v>
      </c>
      <c r="G306" s="85"/>
      <c r="H306" s="82" t="s">
        <v>481</v>
      </c>
      <c r="I306" s="82" t="s">
        <v>482</v>
      </c>
      <c r="J306" s="82">
        <v>1</v>
      </c>
      <c r="K306" s="82" t="s">
        <v>483</v>
      </c>
      <c r="L306" s="86"/>
      <c r="M306" s="87"/>
      <c r="N306" s="88"/>
      <c r="O306" s="88"/>
      <c r="P306" s="88"/>
      <c r="Q306" s="88"/>
      <c r="R306" s="88"/>
      <c r="S306" s="88"/>
      <c r="T306" s="88"/>
      <c r="U306" s="88"/>
      <c r="V306" s="88"/>
      <c r="W306" s="88"/>
    </row>
    <row r="307" spans="1:23" x14ac:dyDescent="0.25">
      <c r="A307" s="83" t="s">
        <v>1231</v>
      </c>
      <c r="B307" s="82" t="s">
        <v>597</v>
      </c>
      <c r="C307" s="83" t="s">
        <v>1232</v>
      </c>
      <c r="D307" s="83"/>
      <c r="E307" s="84">
        <v>301</v>
      </c>
      <c r="F307" s="82" t="s">
        <v>480</v>
      </c>
      <c r="G307" s="85"/>
      <c r="H307" s="82" t="s">
        <v>481</v>
      </c>
      <c r="I307" s="82" t="s">
        <v>482</v>
      </c>
      <c r="J307" s="82">
        <v>1</v>
      </c>
      <c r="K307" s="82" t="s">
        <v>483</v>
      </c>
      <c r="L307" s="83" t="s">
        <v>599</v>
      </c>
      <c r="M307" s="89" t="s">
        <v>1233</v>
      </c>
      <c r="N307" s="88"/>
      <c r="O307" s="88"/>
      <c r="P307" s="88"/>
      <c r="Q307" s="88"/>
      <c r="R307" s="88"/>
      <c r="S307" s="88"/>
      <c r="T307" s="88"/>
      <c r="U307" s="88"/>
      <c r="V307" s="88"/>
      <c r="W307" s="88"/>
    </row>
    <row r="308" spans="1:23" x14ac:dyDescent="0.25">
      <c r="A308" s="83" t="s">
        <v>1234</v>
      </c>
      <c r="B308" s="82" t="s">
        <v>504</v>
      </c>
      <c r="C308" s="83" t="s">
        <v>1235</v>
      </c>
      <c r="D308" s="83"/>
      <c r="E308" s="84">
        <v>302</v>
      </c>
      <c r="F308" s="82" t="s">
        <v>480</v>
      </c>
      <c r="G308" s="85"/>
      <c r="H308" s="82" t="s">
        <v>481</v>
      </c>
      <c r="I308" s="82" t="s">
        <v>482</v>
      </c>
      <c r="J308" s="82">
        <v>1</v>
      </c>
      <c r="K308" s="82" t="s">
        <v>483</v>
      </c>
      <c r="L308" s="86"/>
      <c r="M308" s="87"/>
      <c r="N308" s="88"/>
      <c r="O308" s="88"/>
      <c r="P308" s="88"/>
      <c r="Q308" s="88"/>
      <c r="R308" s="88"/>
      <c r="S308" s="88"/>
      <c r="T308" s="88"/>
      <c r="U308" s="88"/>
      <c r="V308" s="88"/>
      <c r="W308" s="88"/>
    </row>
    <row r="309" spans="1:23" x14ac:dyDescent="0.25">
      <c r="A309" s="83" t="s">
        <v>1236</v>
      </c>
      <c r="B309" s="82" t="s">
        <v>597</v>
      </c>
      <c r="C309" s="83" t="s">
        <v>1237</v>
      </c>
      <c r="D309" s="83"/>
      <c r="E309" s="84">
        <v>303</v>
      </c>
      <c r="F309" s="82" t="s">
        <v>480</v>
      </c>
      <c r="G309" s="85"/>
      <c r="H309" s="82" t="s">
        <v>481</v>
      </c>
      <c r="I309" s="82" t="s">
        <v>482</v>
      </c>
      <c r="J309" s="82">
        <v>1</v>
      </c>
      <c r="K309" s="82" t="s">
        <v>483</v>
      </c>
      <c r="L309" s="83" t="s">
        <v>599</v>
      </c>
      <c r="M309" s="89" t="s">
        <v>1238</v>
      </c>
      <c r="N309" s="88"/>
      <c r="O309" s="88"/>
      <c r="P309" s="88"/>
      <c r="Q309" s="88"/>
      <c r="R309" s="88"/>
      <c r="S309" s="88"/>
      <c r="T309" s="88"/>
      <c r="U309" s="88"/>
      <c r="V309" s="88"/>
      <c r="W309" s="88"/>
    </row>
    <row r="310" spans="1:23" x14ac:dyDescent="0.25">
      <c r="A310" s="83" t="s">
        <v>1239</v>
      </c>
      <c r="B310" s="82" t="s">
        <v>504</v>
      </c>
      <c r="C310" s="83" t="s">
        <v>1240</v>
      </c>
      <c r="D310" s="83"/>
      <c r="E310" s="84">
        <v>304</v>
      </c>
      <c r="F310" s="82" t="s">
        <v>480</v>
      </c>
      <c r="G310" s="85"/>
      <c r="H310" s="82" t="s">
        <v>481</v>
      </c>
      <c r="I310" s="82" t="s">
        <v>482</v>
      </c>
      <c r="J310" s="82">
        <v>1</v>
      </c>
      <c r="K310" s="82" t="s">
        <v>483</v>
      </c>
      <c r="L310" s="86"/>
      <c r="M310" s="87"/>
      <c r="N310" s="88"/>
      <c r="O310" s="88"/>
      <c r="P310" s="88"/>
      <c r="Q310" s="88"/>
      <c r="R310" s="88"/>
      <c r="S310" s="88"/>
      <c r="T310" s="88"/>
      <c r="U310" s="88"/>
      <c r="V310" s="88"/>
      <c r="W310" s="88"/>
    </row>
    <row r="311" spans="1:23" x14ac:dyDescent="0.25">
      <c r="A311" s="83" t="s">
        <v>1241</v>
      </c>
      <c r="B311" s="82" t="s">
        <v>597</v>
      </c>
      <c r="C311" s="83" t="s">
        <v>1242</v>
      </c>
      <c r="D311" s="83"/>
      <c r="E311" s="84">
        <v>305</v>
      </c>
      <c r="F311" s="82" t="s">
        <v>480</v>
      </c>
      <c r="G311" s="85"/>
      <c r="H311" s="82" t="s">
        <v>481</v>
      </c>
      <c r="I311" s="82" t="s">
        <v>482</v>
      </c>
      <c r="J311" s="82">
        <v>1</v>
      </c>
      <c r="K311" s="82" t="s">
        <v>483</v>
      </c>
      <c r="L311" s="83" t="s">
        <v>599</v>
      </c>
      <c r="M311" s="89" t="s">
        <v>1243</v>
      </c>
      <c r="N311" s="88"/>
      <c r="O311" s="88"/>
      <c r="P311" s="88"/>
      <c r="Q311" s="88"/>
      <c r="R311" s="88"/>
      <c r="S311" s="88"/>
      <c r="T311" s="88"/>
      <c r="U311" s="88"/>
      <c r="V311" s="88"/>
      <c r="W311" s="88"/>
    </row>
    <row r="312" spans="1:23" x14ac:dyDescent="0.25">
      <c r="A312" s="83" t="s">
        <v>1244</v>
      </c>
      <c r="B312" s="82" t="s">
        <v>504</v>
      </c>
      <c r="C312" s="83" t="s">
        <v>1245</v>
      </c>
      <c r="D312" s="83"/>
      <c r="E312" s="84">
        <v>306</v>
      </c>
      <c r="F312" s="82" t="s">
        <v>480</v>
      </c>
      <c r="G312" s="85"/>
      <c r="H312" s="82" t="s">
        <v>481</v>
      </c>
      <c r="I312" s="82" t="s">
        <v>482</v>
      </c>
      <c r="J312" s="82">
        <v>1</v>
      </c>
      <c r="K312" s="82" t="s">
        <v>483</v>
      </c>
      <c r="L312" s="86"/>
      <c r="M312" s="87"/>
      <c r="N312" s="88"/>
      <c r="O312" s="88"/>
      <c r="P312" s="88"/>
      <c r="Q312" s="88"/>
      <c r="R312" s="88"/>
      <c r="S312" s="88"/>
      <c r="T312" s="88"/>
      <c r="U312" s="88"/>
      <c r="V312" s="88"/>
      <c r="W312" s="88"/>
    </row>
    <row r="313" spans="1:23" x14ac:dyDescent="0.25">
      <c r="A313" s="83" t="s">
        <v>1246</v>
      </c>
      <c r="B313" s="82" t="s">
        <v>597</v>
      </c>
      <c r="C313" s="83" t="s">
        <v>1247</v>
      </c>
      <c r="D313" s="83"/>
      <c r="E313" s="84">
        <v>307</v>
      </c>
      <c r="F313" s="82" t="s">
        <v>480</v>
      </c>
      <c r="G313" s="85"/>
      <c r="H313" s="82" t="s">
        <v>481</v>
      </c>
      <c r="I313" s="82" t="s">
        <v>482</v>
      </c>
      <c r="J313" s="82">
        <v>1</v>
      </c>
      <c r="K313" s="82" t="s">
        <v>483</v>
      </c>
      <c r="L313" s="83" t="s">
        <v>599</v>
      </c>
      <c r="M313" s="89" t="s">
        <v>1248</v>
      </c>
      <c r="N313" s="88"/>
      <c r="O313" s="88"/>
      <c r="P313" s="88"/>
      <c r="Q313" s="88"/>
      <c r="R313" s="88"/>
      <c r="S313" s="88"/>
      <c r="T313" s="88"/>
      <c r="U313" s="88"/>
      <c r="V313" s="88"/>
      <c r="W313" s="88"/>
    </row>
    <row r="314" spans="1:23" x14ac:dyDescent="0.25">
      <c r="A314" s="83" t="s">
        <v>1249</v>
      </c>
      <c r="B314" s="82" t="s">
        <v>494</v>
      </c>
      <c r="C314" s="83" t="s">
        <v>1250</v>
      </c>
      <c r="D314" s="83" t="s">
        <v>502</v>
      </c>
      <c r="E314" s="84">
        <v>308</v>
      </c>
      <c r="F314" s="82" t="s">
        <v>480</v>
      </c>
      <c r="G314" s="85"/>
      <c r="H314" s="82" t="s">
        <v>481</v>
      </c>
      <c r="I314" s="82" t="s">
        <v>482</v>
      </c>
      <c r="J314" s="82">
        <v>1</v>
      </c>
      <c r="K314" s="82" t="s">
        <v>483</v>
      </c>
      <c r="L314" s="86"/>
      <c r="M314" s="87"/>
      <c r="N314" s="88"/>
      <c r="O314" s="88"/>
      <c r="P314" s="88"/>
      <c r="Q314" s="88"/>
      <c r="R314" s="88"/>
      <c r="S314" s="88"/>
      <c r="T314" s="88"/>
      <c r="U314" s="88"/>
      <c r="V314" s="88"/>
      <c r="W314" s="88"/>
    </row>
    <row r="315" spans="1:23" x14ac:dyDescent="0.25">
      <c r="A315" s="83" t="s">
        <v>1251</v>
      </c>
      <c r="B315" s="82" t="s">
        <v>504</v>
      </c>
      <c r="C315" s="83" t="s">
        <v>1252</v>
      </c>
      <c r="D315" s="83"/>
      <c r="E315" s="84">
        <v>309</v>
      </c>
      <c r="F315" s="82" t="s">
        <v>480</v>
      </c>
      <c r="G315" s="85"/>
      <c r="H315" s="82" t="s">
        <v>481</v>
      </c>
      <c r="I315" s="82" t="s">
        <v>482</v>
      </c>
      <c r="J315" s="82">
        <v>1</v>
      </c>
      <c r="K315" s="82" t="s">
        <v>483</v>
      </c>
      <c r="L315" s="86"/>
      <c r="M315" s="87"/>
      <c r="N315" s="88"/>
      <c r="O315" s="88"/>
      <c r="P315" s="88"/>
      <c r="Q315" s="88"/>
      <c r="R315" s="88"/>
      <c r="S315" s="88"/>
      <c r="T315" s="88"/>
      <c r="U315" s="88"/>
      <c r="V315" s="88"/>
      <c r="W315" s="88"/>
    </row>
    <row r="316" spans="1:23" x14ac:dyDescent="0.25">
      <c r="A316" s="83" t="s">
        <v>1253</v>
      </c>
      <c r="B316" s="82" t="s">
        <v>597</v>
      </c>
      <c r="C316" s="83" t="s">
        <v>1254</v>
      </c>
      <c r="D316" s="83"/>
      <c r="E316" s="84">
        <v>310</v>
      </c>
      <c r="F316" s="82" t="s">
        <v>480</v>
      </c>
      <c r="G316" s="85"/>
      <c r="H316" s="82" t="s">
        <v>481</v>
      </c>
      <c r="I316" s="82" t="s">
        <v>482</v>
      </c>
      <c r="J316" s="82">
        <v>1</v>
      </c>
      <c r="K316" s="82" t="s">
        <v>483</v>
      </c>
      <c r="L316" s="83" t="s">
        <v>599</v>
      </c>
      <c r="M316" s="89" t="s">
        <v>1255</v>
      </c>
      <c r="N316" s="88"/>
      <c r="O316" s="88"/>
      <c r="P316" s="88"/>
      <c r="Q316" s="88"/>
      <c r="R316" s="88"/>
      <c r="S316" s="88"/>
      <c r="T316" s="88"/>
      <c r="U316" s="88"/>
      <c r="V316" s="88"/>
      <c r="W316" s="88"/>
    </row>
    <row r="317" spans="1:23" x14ac:dyDescent="0.25">
      <c r="A317" s="83" t="s">
        <v>1256</v>
      </c>
      <c r="B317" s="82" t="s">
        <v>494</v>
      </c>
      <c r="C317" s="83" t="s">
        <v>1257</v>
      </c>
      <c r="D317" s="83" t="s">
        <v>502</v>
      </c>
      <c r="E317" s="84">
        <v>311</v>
      </c>
      <c r="F317" s="82" t="s">
        <v>480</v>
      </c>
      <c r="G317" s="85"/>
      <c r="H317" s="82" t="s">
        <v>481</v>
      </c>
      <c r="I317" s="82" t="s">
        <v>482</v>
      </c>
      <c r="J317" s="82">
        <v>1</v>
      </c>
      <c r="K317" s="82" t="s">
        <v>483</v>
      </c>
      <c r="L317" s="86"/>
      <c r="M317" s="87"/>
      <c r="N317" s="88"/>
      <c r="O317" s="88"/>
      <c r="P317" s="88"/>
      <c r="Q317" s="88"/>
      <c r="R317" s="88"/>
      <c r="S317" s="88"/>
      <c r="T317" s="88"/>
      <c r="U317" s="88"/>
      <c r="V317" s="88"/>
      <c r="W317" s="88"/>
    </row>
    <row r="318" spans="1:23" x14ac:dyDescent="0.25">
      <c r="A318" s="83" t="s">
        <v>1258</v>
      </c>
      <c r="B318" s="82" t="s">
        <v>504</v>
      </c>
      <c r="C318" s="83" t="s">
        <v>1259</v>
      </c>
      <c r="D318" s="83"/>
      <c r="E318" s="84">
        <v>312</v>
      </c>
      <c r="F318" s="82" t="s">
        <v>480</v>
      </c>
      <c r="G318" s="85"/>
      <c r="H318" s="82" t="s">
        <v>481</v>
      </c>
      <c r="I318" s="82" t="s">
        <v>482</v>
      </c>
      <c r="J318" s="82">
        <v>1</v>
      </c>
      <c r="K318" s="82" t="s">
        <v>483</v>
      </c>
      <c r="L318" s="86"/>
      <c r="M318" s="87"/>
      <c r="N318" s="88"/>
      <c r="O318" s="88"/>
      <c r="P318" s="88"/>
      <c r="Q318" s="88"/>
      <c r="R318" s="88"/>
      <c r="S318" s="88"/>
      <c r="T318" s="88"/>
      <c r="U318" s="88"/>
      <c r="V318" s="88"/>
      <c r="W318" s="88"/>
    </row>
    <row r="319" spans="1:23" x14ac:dyDescent="0.25">
      <c r="A319" s="83" t="s">
        <v>1260</v>
      </c>
      <c r="B319" s="82" t="s">
        <v>597</v>
      </c>
      <c r="C319" s="83" t="s">
        <v>1261</v>
      </c>
      <c r="D319" s="83"/>
      <c r="E319" s="84">
        <v>313</v>
      </c>
      <c r="F319" s="82" t="s">
        <v>480</v>
      </c>
      <c r="G319" s="85"/>
      <c r="H319" s="82" t="s">
        <v>481</v>
      </c>
      <c r="I319" s="82" t="s">
        <v>482</v>
      </c>
      <c r="J319" s="82">
        <v>1</v>
      </c>
      <c r="K319" s="82" t="s">
        <v>483</v>
      </c>
      <c r="L319" s="83" t="s">
        <v>599</v>
      </c>
      <c r="M319" s="89" t="s">
        <v>1262</v>
      </c>
      <c r="N319" s="88"/>
      <c r="O319" s="88"/>
      <c r="P319" s="88"/>
      <c r="Q319" s="88"/>
      <c r="R319" s="88"/>
      <c r="S319" s="88"/>
      <c r="T319" s="88"/>
      <c r="U319" s="88"/>
      <c r="V319" s="88"/>
      <c r="W319" s="88"/>
    </row>
    <row r="320" spans="1:23" x14ac:dyDescent="0.25">
      <c r="A320" s="83" t="s">
        <v>1263</v>
      </c>
      <c r="B320" s="82" t="s">
        <v>504</v>
      </c>
      <c r="C320" s="83" t="s">
        <v>1264</v>
      </c>
      <c r="D320" s="83"/>
      <c r="E320" s="84">
        <v>314</v>
      </c>
      <c r="F320" s="82" t="s">
        <v>480</v>
      </c>
      <c r="G320" s="85"/>
      <c r="H320" s="82" t="s">
        <v>481</v>
      </c>
      <c r="I320" s="82" t="s">
        <v>482</v>
      </c>
      <c r="J320" s="82">
        <v>1</v>
      </c>
      <c r="K320" s="82" t="s">
        <v>483</v>
      </c>
      <c r="L320" s="86"/>
      <c r="M320" s="87"/>
      <c r="N320" s="88"/>
      <c r="O320" s="88"/>
      <c r="P320" s="88"/>
      <c r="Q320" s="88"/>
      <c r="R320" s="88"/>
      <c r="S320" s="88"/>
      <c r="T320" s="88"/>
      <c r="U320" s="88"/>
      <c r="V320" s="88"/>
      <c r="W320" s="88"/>
    </row>
    <row r="321" spans="1:23" x14ac:dyDescent="0.25">
      <c r="A321" s="83" t="s">
        <v>1265</v>
      </c>
      <c r="B321" s="82" t="s">
        <v>597</v>
      </c>
      <c r="C321" s="83" t="s">
        <v>1266</v>
      </c>
      <c r="D321" s="83"/>
      <c r="E321" s="84">
        <v>315</v>
      </c>
      <c r="F321" s="82" t="s">
        <v>480</v>
      </c>
      <c r="G321" s="85"/>
      <c r="H321" s="82" t="s">
        <v>481</v>
      </c>
      <c r="I321" s="82" t="s">
        <v>482</v>
      </c>
      <c r="J321" s="82">
        <v>1</v>
      </c>
      <c r="K321" s="82" t="s">
        <v>483</v>
      </c>
      <c r="L321" s="83" t="s">
        <v>599</v>
      </c>
      <c r="M321" s="89" t="s">
        <v>1267</v>
      </c>
      <c r="N321" s="88"/>
      <c r="O321" s="88"/>
      <c r="P321" s="88"/>
      <c r="Q321" s="88"/>
      <c r="R321" s="88"/>
      <c r="S321" s="88"/>
      <c r="T321" s="88"/>
      <c r="U321" s="88"/>
      <c r="V321" s="88"/>
      <c r="W321" s="88"/>
    </row>
    <row r="322" spans="1:23" x14ac:dyDescent="0.25">
      <c r="A322" s="83" t="s">
        <v>1268</v>
      </c>
      <c r="B322" s="82" t="s">
        <v>504</v>
      </c>
      <c r="C322" s="83" t="s">
        <v>1269</v>
      </c>
      <c r="D322" s="83"/>
      <c r="E322" s="84">
        <v>316</v>
      </c>
      <c r="F322" s="82" t="s">
        <v>480</v>
      </c>
      <c r="G322" s="85"/>
      <c r="H322" s="82" t="s">
        <v>481</v>
      </c>
      <c r="I322" s="82" t="s">
        <v>482</v>
      </c>
      <c r="J322" s="82">
        <v>1</v>
      </c>
      <c r="K322" s="82" t="s">
        <v>483</v>
      </c>
      <c r="L322" s="86"/>
      <c r="M322" s="87"/>
      <c r="N322" s="88"/>
      <c r="O322" s="88"/>
      <c r="P322" s="88"/>
      <c r="Q322" s="88"/>
      <c r="R322" s="88"/>
      <c r="S322" s="88"/>
      <c r="T322" s="88"/>
      <c r="U322" s="88"/>
      <c r="V322" s="88"/>
      <c r="W322" s="88"/>
    </row>
    <row r="323" spans="1:23" x14ac:dyDescent="0.25">
      <c r="A323" s="83" t="s">
        <v>1270</v>
      </c>
      <c r="B323" s="82" t="s">
        <v>597</v>
      </c>
      <c r="C323" s="83" t="s">
        <v>1271</v>
      </c>
      <c r="D323" s="83"/>
      <c r="E323" s="84">
        <v>317</v>
      </c>
      <c r="F323" s="82" t="s">
        <v>480</v>
      </c>
      <c r="G323" s="85"/>
      <c r="H323" s="82" t="s">
        <v>481</v>
      </c>
      <c r="I323" s="82" t="s">
        <v>482</v>
      </c>
      <c r="J323" s="82">
        <v>1</v>
      </c>
      <c r="K323" s="82" t="s">
        <v>483</v>
      </c>
      <c r="L323" s="83" t="s">
        <v>599</v>
      </c>
      <c r="M323" s="89" t="s">
        <v>1272</v>
      </c>
      <c r="N323" s="88"/>
      <c r="O323" s="88"/>
      <c r="P323" s="88"/>
      <c r="Q323" s="88"/>
      <c r="R323" s="88"/>
      <c r="S323" s="88"/>
      <c r="T323" s="88"/>
      <c r="U323" s="88"/>
      <c r="V323" s="88"/>
      <c r="W323" s="88"/>
    </row>
    <row r="324" spans="1:23" x14ac:dyDescent="0.25">
      <c r="A324" s="83" t="s">
        <v>1273</v>
      </c>
      <c r="B324" s="82" t="s">
        <v>504</v>
      </c>
      <c r="C324" s="83" t="s">
        <v>1274</v>
      </c>
      <c r="D324" s="83"/>
      <c r="E324" s="84">
        <v>318</v>
      </c>
      <c r="F324" s="82" t="s">
        <v>480</v>
      </c>
      <c r="G324" s="85"/>
      <c r="H324" s="82" t="s">
        <v>481</v>
      </c>
      <c r="I324" s="82" t="s">
        <v>482</v>
      </c>
      <c r="J324" s="82">
        <v>1</v>
      </c>
      <c r="K324" s="82" t="s">
        <v>483</v>
      </c>
      <c r="L324" s="86"/>
      <c r="M324" s="87"/>
      <c r="N324" s="88"/>
      <c r="O324" s="88"/>
      <c r="P324" s="88"/>
      <c r="Q324" s="88"/>
      <c r="R324" s="88"/>
      <c r="S324" s="88"/>
      <c r="T324" s="88"/>
      <c r="U324" s="88"/>
      <c r="V324" s="88"/>
      <c r="W324" s="88"/>
    </row>
    <row r="325" spans="1:23" x14ac:dyDescent="0.25">
      <c r="A325" s="83" t="s">
        <v>1275</v>
      </c>
      <c r="B325" s="82" t="s">
        <v>597</v>
      </c>
      <c r="C325" s="83" t="s">
        <v>1276</v>
      </c>
      <c r="D325" s="83"/>
      <c r="E325" s="84">
        <v>319</v>
      </c>
      <c r="F325" s="82" t="s">
        <v>480</v>
      </c>
      <c r="G325" s="85"/>
      <c r="H325" s="82" t="s">
        <v>481</v>
      </c>
      <c r="I325" s="82" t="s">
        <v>482</v>
      </c>
      <c r="J325" s="82">
        <v>1</v>
      </c>
      <c r="K325" s="82" t="s">
        <v>483</v>
      </c>
      <c r="L325" s="83" t="s">
        <v>599</v>
      </c>
      <c r="M325" s="89" t="s">
        <v>1277</v>
      </c>
      <c r="N325" s="88"/>
      <c r="O325" s="88"/>
      <c r="P325" s="88"/>
      <c r="Q325" s="88"/>
      <c r="R325" s="88"/>
      <c r="S325" s="88"/>
      <c r="T325" s="88"/>
      <c r="U325" s="88"/>
      <c r="V325" s="88"/>
      <c r="W325" s="88"/>
    </row>
    <row r="326" spans="1:23" x14ac:dyDescent="0.25">
      <c r="A326" s="83" t="s">
        <v>1278</v>
      </c>
      <c r="B326" s="82" t="s">
        <v>504</v>
      </c>
      <c r="C326" s="83" t="s">
        <v>1279</v>
      </c>
      <c r="D326" s="83"/>
      <c r="E326" s="84">
        <v>320</v>
      </c>
      <c r="F326" s="82" t="s">
        <v>480</v>
      </c>
      <c r="G326" s="85"/>
      <c r="H326" s="82" t="s">
        <v>481</v>
      </c>
      <c r="I326" s="82" t="s">
        <v>482</v>
      </c>
      <c r="J326" s="82">
        <v>1</v>
      </c>
      <c r="K326" s="82" t="s">
        <v>483</v>
      </c>
      <c r="L326" s="86"/>
      <c r="M326" s="87"/>
      <c r="N326" s="88"/>
      <c r="O326" s="88"/>
      <c r="P326" s="88"/>
      <c r="Q326" s="88"/>
      <c r="R326" s="88"/>
      <c r="S326" s="88"/>
      <c r="T326" s="88"/>
      <c r="U326" s="88"/>
      <c r="V326" s="88"/>
      <c r="W326" s="88"/>
    </row>
    <row r="327" spans="1:23" x14ac:dyDescent="0.25">
      <c r="A327" s="83" t="s">
        <v>1280</v>
      </c>
      <c r="B327" s="82" t="s">
        <v>597</v>
      </c>
      <c r="C327" s="83" t="s">
        <v>1281</v>
      </c>
      <c r="D327" s="83"/>
      <c r="E327" s="84">
        <v>321</v>
      </c>
      <c r="F327" s="82" t="s">
        <v>480</v>
      </c>
      <c r="G327" s="85"/>
      <c r="H327" s="82" t="s">
        <v>481</v>
      </c>
      <c r="I327" s="82" t="s">
        <v>482</v>
      </c>
      <c r="J327" s="82">
        <v>1</v>
      </c>
      <c r="K327" s="82" t="s">
        <v>483</v>
      </c>
      <c r="L327" s="83" t="s">
        <v>599</v>
      </c>
      <c r="M327" s="89" t="s">
        <v>1282</v>
      </c>
      <c r="N327" s="88"/>
      <c r="O327" s="88"/>
      <c r="P327" s="88"/>
      <c r="Q327" s="88"/>
      <c r="R327" s="88"/>
      <c r="S327" s="88"/>
      <c r="T327" s="88"/>
      <c r="U327" s="88"/>
      <c r="V327" s="88"/>
      <c r="W327" s="88"/>
    </row>
    <row r="328" spans="1:23" x14ac:dyDescent="0.25">
      <c r="A328" s="83" t="s">
        <v>1283</v>
      </c>
      <c r="B328" s="82" t="s">
        <v>504</v>
      </c>
      <c r="C328" s="83" t="s">
        <v>1284</v>
      </c>
      <c r="D328" s="83"/>
      <c r="E328" s="84">
        <v>322</v>
      </c>
      <c r="F328" s="82" t="s">
        <v>480</v>
      </c>
      <c r="G328" s="85"/>
      <c r="H328" s="82" t="s">
        <v>481</v>
      </c>
      <c r="I328" s="82" t="s">
        <v>482</v>
      </c>
      <c r="J328" s="82">
        <v>1</v>
      </c>
      <c r="K328" s="82" t="s">
        <v>483</v>
      </c>
      <c r="L328" s="86"/>
      <c r="M328" s="87"/>
      <c r="N328" s="88"/>
      <c r="O328" s="88"/>
      <c r="P328" s="88"/>
      <c r="Q328" s="88"/>
      <c r="R328" s="88"/>
      <c r="S328" s="88"/>
      <c r="T328" s="88"/>
      <c r="U328" s="88"/>
      <c r="V328" s="88"/>
      <c r="W328" s="88"/>
    </row>
    <row r="329" spans="1:23" x14ac:dyDescent="0.25">
      <c r="A329" s="83" t="s">
        <v>1285</v>
      </c>
      <c r="B329" s="82" t="s">
        <v>597</v>
      </c>
      <c r="C329" s="83" t="s">
        <v>1286</v>
      </c>
      <c r="D329" s="83"/>
      <c r="E329" s="84">
        <v>323</v>
      </c>
      <c r="F329" s="82" t="s">
        <v>480</v>
      </c>
      <c r="G329" s="85"/>
      <c r="H329" s="82" t="s">
        <v>481</v>
      </c>
      <c r="I329" s="82" t="s">
        <v>482</v>
      </c>
      <c r="J329" s="82">
        <v>1</v>
      </c>
      <c r="K329" s="82" t="s">
        <v>483</v>
      </c>
      <c r="L329" s="83" t="s">
        <v>599</v>
      </c>
      <c r="M329" s="89" t="s">
        <v>1287</v>
      </c>
      <c r="N329" s="88"/>
      <c r="O329" s="88"/>
      <c r="P329" s="88"/>
      <c r="Q329" s="88"/>
      <c r="R329" s="88"/>
      <c r="S329" s="88"/>
      <c r="T329" s="88"/>
      <c r="U329" s="88"/>
      <c r="V329" s="88"/>
      <c r="W329" s="88"/>
    </row>
    <row r="330" spans="1:23" x14ac:dyDescent="0.25">
      <c r="A330" s="83" t="s">
        <v>1288</v>
      </c>
      <c r="B330" s="82" t="s">
        <v>504</v>
      </c>
      <c r="C330" s="83" t="s">
        <v>1289</v>
      </c>
      <c r="D330" s="83"/>
      <c r="E330" s="84">
        <v>324</v>
      </c>
      <c r="F330" s="82" t="s">
        <v>480</v>
      </c>
      <c r="G330" s="85"/>
      <c r="H330" s="82" t="s">
        <v>481</v>
      </c>
      <c r="I330" s="82" t="s">
        <v>482</v>
      </c>
      <c r="J330" s="82">
        <v>1</v>
      </c>
      <c r="K330" s="82" t="s">
        <v>483</v>
      </c>
      <c r="L330" s="86"/>
      <c r="M330" s="87"/>
      <c r="N330" s="88"/>
      <c r="O330" s="88"/>
      <c r="P330" s="88"/>
      <c r="Q330" s="88"/>
      <c r="R330" s="88"/>
      <c r="S330" s="88"/>
      <c r="T330" s="88"/>
      <c r="U330" s="88"/>
      <c r="V330" s="88"/>
      <c r="W330" s="88"/>
    </row>
    <row r="331" spans="1:23" x14ac:dyDescent="0.25">
      <c r="A331" s="83" t="s">
        <v>1290</v>
      </c>
      <c r="B331" s="82" t="s">
        <v>597</v>
      </c>
      <c r="C331" s="83" t="s">
        <v>1291</v>
      </c>
      <c r="D331" s="83"/>
      <c r="E331" s="84">
        <v>325</v>
      </c>
      <c r="F331" s="82" t="s">
        <v>480</v>
      </c>
      <c r="G331" s="85"/>
      <c r="H331" s="82" t="s">
        <v>481</v>
      </c>
      <c r="I331" s="82" t="s">
        <v>482</v>
      </c>
      <c r="J331" s="82">
        <v>1</v>
      </c>
      <c r="K331" s="82" t="s">
        <v>483</v>
      </c>
      <c r="L331" s="83" t="s">
        <v>599</v>
      </c>
      <c r="M331" s="89" t="s">
        <v>1292</v>
      </c>
      <c r="N331" s="88"/>
      <c r="O331" s="88"/>
      <c r="P331" s="88"/>
      <c r="Q331" s="88"/>
      <c r="R331" s="88"/>
      <c r="S331" s="88"/>
      <c r="T331" s="88"/>
      <c r="U331" s="88"/>
      <c r="V331" s="88"/>
      <c r="W331" s="88"/>
    </row>
    <row r="332" spans="1:23" x14ac:dyDescent="0.25">
      <c r="A332" s="83" t="s">
        <v>1293</v>
      </c>
      <c r="B332" s="82" t="s">
        <v>504</v>
      </c>
      <c r="C332" s="83" t="s">
        <v>1294</v>
      </c>
      <c r="D332" s="83"/>
      <c r="E332" s="84">
        <v>326</v>
      </c>
      <c r="F332" s="82" t="s">
        <v>480</v>
      </c>
      <c r="G332" s="85"/>
      <c r="H332" s="82" t="s">
        <v>481</v>
      </c>
      <c r="I332" s="82" t="s">
        <v>482</v>
      </c>
      <c r="J332" s="82">
        <v>1</v>
      </c>
      <c r="K332" s="82" t="s">
        <v>483</v>
      </c>
      <c r="L332" s="86"/>
      <c r="M332" s="87"/>
      <c r="N332" s="88"/>
      <c r="O332" s="88"/>
      <c r="P332" s="88"/>
      <c r="Q332" s="88"/>
      <c r="R332" s="88"/>
      <c r="S332" s="88"/>
      <c r="T332" s="88"/>
      <c r="U332" s="88"/>
      <c r="V332" s="88"/>
      <c r="W332" s="88"/>
    </row>
    <row r="333" spans="1:23" x14ac:dyDescent="0.25">
      <c r="A333" s="83" t="s">
        <v>1295</v>
      </c>
      <c r="B333" s="82" t="s">
        <v>597</v>
      </c>
      <c r="C333" s="83" t="s">
        <v>1296</v>
      </c>
      <c r="D333" s="83"/>
      <c r="E333" s="84">
        <v>327</v>
      </c>
      <c r="F333" s="82" t="s">
        <v>480</v>
      </c>
      <c r="G333" s="85"/>
      <c r="H333" s="82" t="s">
        <v>481</v>
      </c>
      <c r="I333" s="82" t="s">
        <v>482</v>
      </c>
      <c r="J333" s="82">
        <v>1</v>
      </c>
      <c r="K333" s="82" t="s">
        <v>483</v>
      </c>
      <c r="L333" s="83" t="s">
        <v>599</v>
      </c>
      <c r="M333" s="89" t="s">
        <v>1297</v>
      </c>
      <c r="N333" s="88"/>
      <c r="O333" s="88"/>
      <c r="P333" s="88"/>
      <c r="Q333" s="88"/>
      <c r="R333" s="88"/>
      <c r="S333" s="88"/>
      <c r="T333" s="88"/>
      <c r="U333" s="88"/>
      <c r="V333" s="88"/>
      <c r="W333" s="88"/>
    </row>
    <row r="334" spans="1:23" x14ac:dyDescent="0.25">
      <c r="A334" s="83" t="s">
        <v>1298</v>
      </c>
      <c r="B334" s="82" t="s">
        <v>504</v>
      </c>
      <c r="C334" s="83" t="s">
        <v>1299</v>
      </c>
      <c r="D334" s="83"/>
      <c r="E334" s="84">
        <v>328</v>
      </c>
      <c r="F334" s="82" t="s">
        <v>480</v>
      </c>
      <c r="G334" s="85"/>
      <c r="H334" s="82" t="s">
        <v>481</v>
      </c>
      <c r="I334" s="82" t="s">
        <v>482</v>
      </c>
      <c r="J334" s="82">
        <v>1</v>
      </c>
      <c r="K334" s="82" t="s">
        <v>483</v>
      </c>
      <c r="L334" s="86"/>
      <c r="M334" s="87"/>
      <c r="N334" s="88"/>
      <c r="O334" s="88"/>
      <c r="P334" s="88"/>
      <c r="Q334" s="88"/>
      <c r="R334" s="88"/>
      <c r="S334" s="88"/>
      <c r="T334" s="88"/>
      <c r="U334" s="88"/>
      <c r="V334" s="88"/>
      <c r="W334" s="88"/>
    </row>
    <row r="335" spans="1:23" x14ac:dyDescent="0.25">
      <c r="A335" s="83" t="s">
        <v>1300</v>
      </c>
      <c r="B335" s="82" t="s">
        <v>597</v>
      </c>
      <c r="C335" s="83" t="s">
        <v>1301</v>
      </c>
      <c r="D335" s="83"/>
      <c r="E335" s="84">
        <v>329</v>
      </c>
      <c r="F335" s="82" t="s">
        <v>480</v>
      </c>
      <c r="G335" s="85"/>
      <c r="H335" s="82" t="s">
        <v>481</v>
      </c>
      <c r="I335" s="82" t="s">
        <v>482</v>
      </c>
      <c r="J335" s="82">
        <v>1</v>
      </c>
      <c r="K335" s="82" t="s">
        <v>483</v>
      </c>
      <c r="L335" s="83" t="s">
        <v>599</v>
      </c>
      <c r="M335" s="89" t="s">
        <v>1302</v>
      </c>
      <c r="N335" s="88"/>
      <c r="O335" s="88"/>
      <c r="P335" s="88"/>
      <c r="Q335" s="88"/>
      <c r="R335" s="88"/>
      <c r="S335" s="88"/>
      <c r="T335" s="88"/>
      <c r="U335" s="88"/>
      <c r="V335" s="88"/>
      <c r="W335" s="88"/>
    </row>
    <row r="336" spans="1:23" x14ac:dyDescent="0.25">
      <c r="A336" s="81" t="s">
        <v>1303</v>
      </c>
      <c r="B336" s="82" t="s">
        <v>504</v>
      </c>
      <c r="C336" s="83" t="s">
        <v>1304</v>
      </c>
      <c r="D336" s="83"/>
      <c r="E336" s="84">
        <v>330</v>
      </c>
      <c r="F336" s="82" t="s">
        <v>480</v>
      </c>
      <c r="G336" s="85"/>
      <c r="H336" s="82" t="s">
        <v>481</v>
      </c>
      <c r="I336" s="82" t="s">
        <v>482</v>
      </c>
      <c r="J336" s="82">
        <v>1</v>
      </c>
      <c r="K336" s="82" t="s">
        <v>483</v>
      </c>
      <c r="L336" s="86"/>
      <c r="M336" s="87"/>
      <c r="N336" s="88"/>
      <c r="O336" s="88"/>
      <c r="P336" s="88"/>
      <c r="Q336" s="88"/>
      <c r="R336" s="88"/>
      <c r="S336" s="88"/>
      <c r="T336" s="88"/>
      <c r="U336" s="88"/>
      <c r="V336" s="88"/>
      <c r="W336" s="88"/>
    </row>
    <row r="337" spans="1:23" x14ac:dyDescent="0.25">
      <c r="A337" s="81" t="s">
        <v>1305</v>
      </c>
      <c r="B337" s="82" t="s">
        <v>597</v>
      </c>
      <c r="C337" s="83" t="s">
        <v>1306</v>
      </c>
      <c r="D337" s="83"/>
      <c r="E337" s="84">
        <v>331</v>
      </c>
      <c r="F337" s="82" t="s">
        <v>480</v>
      </c>
      <c r="G337" s="85"/>
      <c r="H337" s="82" t="s">
        <v>481</v>
      </c>
      <c r="I337" s="82" t="s">
        <v>482</v>
      </c>
      <c r="J337" s="82">
        <v>1</v>
      </c>
      <c r="K337" s="82" t="s">
        <v>483</v>
      </c>
      <c r="L337" s="83" t="s">
        <v>599</v>
      </c>
      <c r="M337" s="89" t="s">
        <v>1307</v>
      </c>
      <c r="N337" s="88"/>
      <c r="O337" s="88"/>
      <c r="P337" s="88"/>
      <c r="Q337" s="88"/>
      <c r="R337" s="88"/>
      <c r="S337" s="88"/>
      <c r="T337" s="88"/>
      <c r="U337" s="88"/>
      <c r="V337" s="88"/>
      <c r="W337" s="88"/>
    </row>
    <row r="338" spans="1:23" x14ac:dyDescent="0.25">
      <c r="A338" s="83" t="s">
        <v>1308</v>
      </c>
      <c r="B338" s="82" t="s">
        <v>504</v>
      </c>
      <c r="C338" s="83" t="s">
        <v>1309</v>
      </c>
      <c r="D338" s="83"/>
      <c r="E338" s="84">
        <v>332</v>
      </c>
      <c r="F338" s="82" t="s">
        <v>480</v>
      </c>
      <c r="G338" s="85"/>
      <c r="H338" s="82" t="s">
        <v>481</v>
      </c>
      <c r="I338" s="82" t="s">
        <v>482</v>
      </c>
      <c r="J338" s="82">
        <v>1</v>
      </c>
      <c r="K338" s="82" t="s">
        <v>483</v>
      </c>
      <c r="L338" s="86"/>
      <c r="M338" s="87"/>
      <c r="N338" s="88"/>
      <c r="O338" s="88"/>
      <c r="P338" s="88"/>
      <c r="Q338" s="88"/>
      <c r="R338" s="88"/>
      <c r="S338" s="88"/>
      <c r="T338" s="88"/>
      <c r="U338" s="88"/>
      <c r="V338" s="88"/>
      <c r="W338" s="88"/>
    </row>
    <row r="339" spans="1:23" x14ac:dyDescent="0.25">
      <c r="A339" s="83" t="s">
        <v>1310</v>
      </c>
      <c r="B339" s="82" t="s">
        <v>597</v>
      </c>
      <c r="C339" s="83" t="s">
        <v>1311</v>
      </c>
      <c r="D339" s="83"/>
      <c r="E339" s="84">
        <v>333</v>
      </c>
      <c r="F339" s="82" t="s">
        <v>480</v>
      </c>
      <c r="G339" s="85"/>
      <c r="H339" s="82" t="s">
        <v>481</v>
      </c>
      <c r="I339" s="82" t="s">
        <v>482</v>
      </c>
      <c r="J339" s="82">
        <v>1</v>
      </c>
      <c r="K339" s="82" t="s">
        <v>483</v>
      </c>
      <c r="L339" s="83" t="s">
        <v>599</v>
      </c>
      <c r="M339" s="89" t="s">
        <v>1312</v>
      </c>
      <c r="N339" s="88"/>
      <c r="O339" s="88"/>
      <c r="P339" s="88"/>
      <c r="Q339" s="88"/>
      <c r="R339" s="88"/>
      <c r="S339" s="88"/>
      <c r="T339" s="88"/>
      <c r="U339" s="88"/>
      <c r="V339" s="88"/>
      <c r="W339" s="88"/>
    </row>
    <row r="340" spans="1:23" x14ac:dyDescent="0.25">
      <c r="A340" s="83" t="s">
        <v>1313</v>
      </c>
      <c r="B340" s="82" t="s">
        <v>504</v>
      </c>
      <c r="C340" s="83" t="s">
        <v>1314</v>
      </c>
      <c r="D340" s="83"/>
      <c r="E340" s="84">
        <v>334</v>
      </c>
      <c r="F340" s="82" t="s">
        <v>480</v>
      </c>
      <c r="G340" s="85"/>
      <c r="H340" s="82" t="s">
        <v>481</v>
      </c>
      <c r="I340" s="82" t="s">
        <v>482</v>
      </c>
      <c r="J340" s="82">
        <v>1</v>
      </c>
      <c r="K340" s="82" t="s">
        <v>483</v>
      </c>
      <c r="L340" s="86"/>
      <c r="M340" s="87"/>
      <c r="N340" s="88"/>
      <c r="O340" s="88"/>
      <c r="P340" s="88"/>
      <c r="Q340" s="88"/>
      <c r="R340" s="88"/>
      <c r="S340" s="88"/>
      <c r="T340" s="88"/>
      <c r="U340" s="88"/>
      <c r="V340" s="88"/>
      <c r="W340" s="88"/>
    </row>
    <row r="341" spans="1:23" x14ac:dyDescent="0.25">
      <c r="A341" s="83" t="s">
        <v>1315</v>
      </c>
      <c r="B341" s="82" t="s">
        <v>597</v>
      </c>
      <c r="C341" s="83" t="s">
        <v>1316</v>
      </c>
      <c r="D341" s="83"/>
      <c r="E341" s="84">
        <v>335</v>
      </c>
      <c r="F341" s="82" t="s">
        <v>480</v>
      </c>
      <c r="G341" s="85"/>
      <c r="H341" s="82" t="s">
        <v>481</v>
      </c>
      <c r="I341" s="82" t="s">
        <v>482</v>
      </c>
      <c r="J341" s="82">
        <v>1</v>
      </c>
      <c r="K341" s="82" t="s">
        <v>483</v>
      </c>
      <c r="L341" s="83" t="s">
        <v>599</v>
      </c>
      <c r="M341" s="89" t="s">
        <v>1317</v>
      </c>
      <c r="N341" s="88"/>
      <c r="O341" s="88"/>
      <c r="P341" s="88"/>
      <c r="Q341" s="88"/>
      <c r="R341" s="88"/>
      <c r="S341" s="88"/>
      <c r="T341" s="88"/>
      <c r="U341" s="88"/>
      <c r="V341" s="88"/>
      <c r="W341" s="88"/>
    </row>
    <row r="342" spans="1:23" x14ac:dyDescent="0.25">
      <c r="A342" s="83" t="s">
        <v>1318</v>
      </c>
      <c r="B342" s="82" t="s">
        <v>494</v>
      </c>
      <c r="C342" s="83" t="s">
        <v>1319</v>
      </c>
      <c r="D342" s="83" t="s">
        <v>502</v>
      </c>
      <c r="E342" s="84">
        <v>336</v>
      </c>
      <c r="F342" s="82" t="s">
        <v>480</v>
      </c>
      <c r="G342" s="85"/>
      <c r="H342" s="82" t="s">
        <v>481</v>
      </c>
      <c r="I342" s="82" t="s">
        <v>482</v>
      </c>
      <c r="J342" s="82">
        <v>1</v>
      </c>
      <c r="K342" s="82" t="s">
        <v>483</v>
      </c>
      <c r="L342" s="86"/>
      <c r="M342" s="87"/>
      <c r="N342" s="88"/>
      <c r="O342" s="88"/>
      <c r="P342" s="88"/>
      <c r="Q342" s="88"/>
      <c r="R342" s="88"/>
      <c r="S342" s="88"/>
      <c r="T342" s="88"/>
      <c r="U342" s="88"/>
      <c r="V342" s="88"/>
      <c r="W342" s="88"/>
    </row>
    <row r="343" spans="1:23" x14ac:dyDescent="0.25">
      <c r="A343" s="81" t="s">
        <v>1320</v>
      </c>
      <c r="B343" s="82" t="s">
        <v>494</v>
      </c>
      <c r="C343" s="83" t="s">
        <v>1321</v>
      </c>
      <c r="D343" s="83" t="s">
        <v>502</v>
      </c>
      <c r="E343" s="84">
        <v>337</v>
      </c>
      <c r="F343" s="82" t="s">
        <v>480</v>
      </c>
      <c r="G343" s="85"/>
      <c r="H343" s="82" t="s">
        <v>481</v>
      </c>
      <c r="I343" s="82" t="s">
        <v>482</v>
      </c>
      <c r="J343" s="82">
        <v>1</v>
      </c>
      <c r="K343" s="82" t="s">
        <v>483</v>
      </c>
      <c r="L343" s="86"/>
      <c r="M343" s="87"/>
      <c r="N343" s="88"/>
      <c r="O343" s="88"/>
      <c r="P343" s="88"/>
      <c r="Q343" s="88"/>
      <c r="R343" s="88"/>
      <c r="S343" s="88"/>
      <c r="T343" s="88"/>
      <c r="U343" s="88"/>
      <c r="V343" s="88"/>
      <c r="W343" s="88"/>
    </row>
    <row r="344" spans="1:23" x14ac:dyDescent="0.25">
      <c r="A344" s="83" t="s">
        <v>1322</v>
      </c>
      <c r="B344" s="82" t="s">
        <v>504</v>
      </c>
      <c r="C344" s="83" t="s">
        <v>1323</v>
      </c>
      <c r="D344" s="83"/>
      <c r="E344" s="84">
        <v>338</v>
      </c>
      <c r="F344" s="82" t="s">
        <v>480</v>
      </c>
      <c r="G344" s="85"/>
      <c r="H344" s="82" t="s">
        <v>481</v>
      </c>
      <c r="I344" s="82" t="s">
        <v>482</v>
      </c>
      <c r="J344" s="82">
        <v>1</v>
      </c>
      <c r="K344" s="82" t="s">
        <v>483</v>
      </c>
      <c r="L344" s="86"/>
      <c r="M344" s="87"/>
      <c r="N344" s="88"/>
      <c r="O344" s="88"/>
      <c r="P344" s="88"/>
      <c r="Q344" s="88"/>
      <c r="R344" s="88"/>
      <c r="S344" s="88"/>
      <c r="T344" s="88"/>
      <c r="U344" s="88"/>
      <c r="V344" s="88"/>
      <c r="W344" s="88"/>
    </row>
    <row r="345" spans="1:23" x14ac:dyDescent="0.25">
      <c r="A345" s="83" t="s">
        <v>1324</v>
      </c>
      <c r="B345" s="82" t="s">
        <v>597</v>
      </c>
      <c r="C345" s="83" t="s">
        <v>1325</v>
      </c>
      <c r="D345" s="83"/>
      <c r="E345" s="84">
        <v>339</v>
      </c>
      <c r="F345" s="82" t="s">
        <v>480</v>
      </c>
      <c r="G345" s="85"/>
      <c r="H345" s="82" t="s">
        <v>481</v>
      </c>
      <c r="I345" s="82" t="s">
        <v>482</v>
      </c>
      <c r="J345" s="82">
        <v>1</v>
      </c>
      <c r="K345" s="82" t="s">
        <v>483</v>
      </c>
      <c r="L345" s="83" t="s">
        <v>599</v>
      </c>
      <c r="M345" s="89" t="s">
        <v>1326</v>
      </c>
      <c r="N345" s="88"/>
      <c r="O345" s="88"/>
      <c r="P345" s="88"/>
      <c r="Q345" s="88"/>
      <c r="R345" s="88"/>
      <c r="S345" s="88"/>
      <c r="T345" s="88"/>
      <c r="U345" s="88"/>
      <c r="V345" s="88"/>
      <c r="W345" s="88"/>
    </row>
    <row r="346" spans="1:23" x14ac:dyDescent="0.25">
      <c r="A346" s="83" t="s">
        <v>1327</v>
      </c>
      <c r="B346" s="82" t="s">
        <v>504</v>
      </c>
      <c r="C346" s="83" t="s">
        <v>1328</v>
      </c>
      <c r="D346" s="83"/>
      <c r="E346" s="84">
        <v>340</v>
      </c>
      <c r="F346" s="82" t="s">
        <v>480</v>
      </c>
      <c r="G346" s="85"/>
      <c r="H346" s="82" t="s">
        <v>481</v>
      </c>
      <c r="I346" s="82" t="s">
        <v>482</v>
      </c>
      <c r="J346" s="82">
        <v>1</v>
      </c>
      <c r="K346" s="82" t="s">
        <v>483</v>
      </c>
      <c r="L346" s="86"/>
      <c r="M346" s="87"/>
      <c r="N346" s="88"/>
      <c r="O346" s="88"/>
      <c r="P346" s="88"/>
      <c r="Q346" s="88"/>
      <c r="R346" s="88"/>
      <c r="S346" s="88"/>
      <c r="T346" s="88"/>
      <c r="U346" s="88"/>
      <c r="V346" s="88"/>
      <c r="W346" s="88"/>
    </row>
    <row r="347" spans="1:23" x14ac:dyDescent="0.25">
      <c r="A347" s="83" t="s">
        <v>1329</v>
      </c>
      <c r="B347" s="82" t="s">
        <v>597</v>
      </c>
      <c r="C347" s="83" t="s">
        <v>1330</v>
      </c>
      <c r="D347" s="83"/>
      <c r="E347" s="84">
        <v>341</v>
      </c>
      <c r="F347" s="82" t="s">
        <v>480</v>
      </c>
      <c r="G347" s="85"/>
      <c r="H347" s="82" t="s">
        <v>481</v>
      </c>
      <c r="I347" s="82" t="s">
        <v>482</v>
      </c>
      <c r="J347" s="82">
        <v>1</v>
      </c>
      <c r="K347" s="82" t="s">
        <v>483</v>
      </c>
      <c r="L347" s="83" t="s">
        <v>599</v>
      </c>
      <c r="M347" s="89" t="s">
        <v>1331</v>
      </c>
      <c r="N347" s="88"/>
      <c r="O347" s="88"/>
      <c r="P347" s="88"/>
      <c r="Q347" s="88"/>
      <c r="R347" s="88"/>
      <c r="S347" s="88"/>
      <c r="T347" s="88"/>
      <c r="U347" s="88"/>
      <c r="V347" s="88"/>
      <c r="W347" s="88"/>
    </row>
    <row r="348" spans="1:23" x14ac:dyDescent="0.25">
      <c r="A348" s="83" t="s">
        <v>1332</v>
      </c>
      <c r="B348" s="82" t="s">
        <v>504</v>
      </c>
      <c r="C348" s="83" t="s">
        <v>1333</v>
      </c>
      <c r="D348" s="83"/>
      <c r="E348" s="84">
        <v>342</v>
      </c>
      <c r="F348" s="82" t="s">
        <v>480</v>
      </c>
      <c r="G348" s="85"/>
      <c r="H348" s="82" t="s">
        <v>481</v>
      </c>
      <c r="I348" s="82" t="s">
        <v>482</v>
      </c>
      <c r="J348" s="82">
        <v>1</v>
      </c>
      <c r="K348" s="82" t="s">
        <v>483</v>
      </c>
      <c r="L348" s="86"/>
      <c r="M348" s="87"/>
      <c r="N348" s="88"/>
      <c r="O348" s="88"/>
      <c r="P348" s="88"/>
      <c r="Q348" s="88"/>
      <c r="R348" s="88"/>
      <c r="S348" s="88"/>
      <c r="T348" s="88"/>
      <c r="U348" s="88"/>
      <c r="V348" s="88"/>
      <c r="W348" s="88"/>
    </row>
    <row r="349" spans="1:23" x14ac:dyDescent="0.25">
      <c r="A349" s="83" t="s">
        <v>1334</v>
      </c>
      <c r="B349" s="82" t="s">
        <v>597</v>
      </c>
      <c r="C349" s="83" t="s">
        <v>1335</v>
      </c>
      <c r="D349" s="83"/>
      <c r="E349" s="84">
        <v>343</v>
      </c>
      <c r="F349" s="82" t="s">
        <v>480</v>
      </c>
      <c r="G349" s="85"/>
      <c r="H349" s="82" t="s">
        <v>481</v>
      </c>
      <c r="I349" s="82" t="s">
        <v>482</v>
      </c>
      <c r="J349" s="82">
        <v>1</v>
      </c>
      <c r="K349" s="82" t="s">
        <v>483</v>
      </c>
      <c r="L349" s="83" t="s">
        <v>599</v>
      </c>
      <c r="M349" s="89" t="s">
        <v>1336</v>
      </c>
      <c r="N349" s="88"/>
      <c r="O349" s="88"/>
      <c r="P349" s="88"/>
      <c r="Q349" s="88"/>
      <c r="R349" s="88"/>
      <c r="S349" s="88"/>
      <c r="T349" s="88"/>
      <c r="U349" s="88"/>
      <c r="V349" s="88"/>
      <c r="W349" s="88"/>
    </row>
    <row r="350" spans="1:23" x14ac:dyDescent="0.25">
      <c r="A350" s="83" t="s">
        <v>1337</v>
      </c>
      <c r="B350" s="82" t="s">
        <v>504</v>
      </c>
      <c r="C350" s="83" t="s">
        <v>1338</v>
      </c>
      <c r="D350" s="83"/>
      <c r="E350" s="84">
        <v>344</v>
      </c>
      <c r="F350" s="82" t="s">
        <v>480</v>
      </c>
      <c r="G350" s="85"/>
      <c r="H350" s="82" t="s">
        <v>481</v>
      </c>
      <c r="I350" s="82" t="s">
        <v>482</v>
      </c>
      <c r="J350" s="82">
        <v>1</v>
      </c>
      <c r="K350" s="82" t="s">
        <v>483</v>
      </c>
      <c r="L350" s="86"/>
      <c r="M350" s="87"/>
      <c r="N350" s="88"/>
      <c r="O350" s="88"/>
      <c r="P350" s="88"/>
      <c r="Q350" s="88"/>
      <c r="R350" s="88"/>
      <c r="S350" s="88"/>
      <c r="T350" s="88"/>
      <c r="U350" s="88"/>
      <c r="V350" s="88"/>
      <c r="W350" s="88"/>
    </row>
    <row r="351" spans="1:23" x14ac:dyDescent="0.25">
      <c r="A351" s="83" t="s">
        <v>1339</v>
      </c>
      <c r="B351" s="82" t="s">
        <v>597</v>
      </c>
      <c r="C351" s="83" t="s">
        <v>1340</v>
      </c>
      <c r="D351" s="83"/>
      <c r="E351" s="84">
        <v>345</v>
      </c>
      <c r="F351" s="82" t="s">
        <v>480</v>
      </c>
      <c r="G351" s="85"/>
      <c r="H351" s="82" t="s">
        <v>481</v>
      </c>
      <c r="I351" s="82" t="s">
        <v>482</v>
      </c>
      <c r="J351" s="82">
        <v>1</v>
      </c>
      <c r="K351" s="82" t="s">
        <v>483</v>
      </c>
      <c r="L351" s="83" t="s">
        <v>599</v>
      </c>
      <c r="M351" s="89" t="s">
        <v>1341</v>
      </c>
      <c r="N351" s="88"/>
      <c r="O351" s="88"/>
      <c r="P351" s="88"/>
      <c r="Q351" s="88"/>
      <c r="R351" s="88"/>
      <c r="S351" s="88"/>
      <c r="T351" s="88"/>
      <c r="U351" s="88"/>
      <c r="V351" s="88"/>
      <c r="W351" s="88"/>
    </row>
    <row r="352" spans="1:23" x14ac:dyDescent="0.25">
      <c r="A352" s="83" t="s">
        <v>1342</v>
      </c>
      <c r="B352" s="82" t="s">
        <v>504</v>
      </c>
      <c r="C352" s="83" t="s">
        <v>1343</v>
      </c>
      <c r="D352" s="83"/>
      <c r="E352" s="84">
        <v>346</v>
      </c>
      <c r="F352" s="82" t="s">
        <v>480</v>
      </c>
      <c r="G352" s="85"/>
      <c r="H352" s="82" t="s">
        <v>481</v>
      </c>
      <c r="I352" s="82" t="s">
        <v>482</v>
      </c>
      <c r="J352" s="82">
        <v>1</v>
      </c>
      <c r="K352" s="82" t="s">
        <v>483</v>
      </c>
      <c r="L352" s="86"/>
      <c r="M352" s="87"/>
      <c r="N352" s="88"/>
      <c r="O352" s="88"/>
      <c r="P352" s="88"/>
      <c r="Q352" s="88"/>
      <c r="R352" s="88"/>
      <c r="S352" s="88"/>
      <c r="T352" s="88"/>
      <c r="U352" s="88"/>
      <c r="V352" s="88"/>
      <c r="W352" s="88"/>
    </row>
    <row r="353" spans="1:24" ht="30" x14ac:dyDescent="0.25">
      <c r="A353" s="83" t="s">
        <v>1344</v>
      </c>
      <c r="B353" s="82" t="s">
        <v>597</v>
      </c>
      <c r="C353" s="83" t="s">
        <v>1345</v>
      </c>
      <c r="D353" s="83"/>
      <c r="E353" s="84">
        <v>347</v>
      </c>
      <c r="F353" s="82" t="s">
        <v>480</v>
      </c>
      <c r="G353" s="85"/>
      <c r="H353" s="82" t="s">
        <v>481</v>
      </c>
      <c r="I353" s="82" t="s">
        <v>482</v>
      </c>
      <c r="J353" s="82">
        <v>1</v>
      </c>
      <c r="K353" s="82" t="s">
        <v>483</v>
      </c>
      <c r="L353" s="104" t="s">
        <v>549</v>
      </c>
      <c r="M353" s="89" t="s">
        <v>1346</v>
      </c>
      <c r="N353" s="88"/>
      <c r="O353" s="88"/>
      <c r="P353" s="88"/>
      <c r="Q353" s="88"/>
      <c r="R353" s="88"/>
      <c r="S353" s="88"/>
      <c r="T353" s="88"/>
      <c r="U353" s="88"/>
      <c r="V353" s="88"/>
      <c r="W353" s="88"/>
    </row>
    <row r="354" spans="1:24" x14ac:dyDescent="0.25">
      <c r="A354" s="83" t="s">
        <v>1347</v>
      </c>
      <c r="B354" s="82" t="s">
        <v>504</v>
      </c>
      <c r="C354" s="83" t="s">
        <v>1348</v>
      </c>
      <c r="D354" s="83"/>
      <c r="E354" s="84">
        <v>348</v>
      </c>
      <c r="F354" s="82" t="s">
        <v>480</v>
      </c>
      <c r="G354" s="85"/>
      <c r="H354" s="82" t="s">
        <v>481</v>
      </c>
      <c r="I354" s="82" t="s">
        <v>482</v>
      </c>
      <c r="J354" s="82">
        <v>1</v>
      </c>
      <c r="K354" s="82" t="s">
        <v>483</v>
      </c>
      <c r="L354" s="86"/>
      <c r="M354" s="87"/>
      <c r="N354" s="88"/>
      <c r="O354" s="88"/>
      <c r="P354" s="88"/>
      <c r="Q354" s="88"/>
      <c r="R354" s="88"/>
      <c r="S354" s="88"/>
      <c r="T354" s="88"/>
      <c r="U354" s="88"/>
      <c r="V354" s="88"/>
      <c r="W354" s="88"/>
    </row>
    <row r="355" spans="1:24" x14ac:dyDescent="0.25">
      <c r="A355" s="83" t="s">
        <v>1349</v>
      </c>
      <c r="B355" s="82" t="s">
        <v>597</v>
      </c>
      <c r="C355" s="83" t="s">
        <v>1350</v>
      </c>
      <c r="D355" s="83"/>
      <c r="E355" s="84">
        <v>349</v>
      </c>
      <c r="F355" s="82" t="s">
        <v>480</v>
      </c>
      <c r="G355" s="85"/>
      <c r="H355" s="82" t="s">
        <v>481</v>
      </c>
      <c r="I355" s="82" t="s">
        <v>482</v>
      </c>
      <c r="J355" s="82">
        <v>1</v>
      </c>
      <c r="K355" s="82" t="s">
        <v>483</v>
      </c>
      <c r="L355" s="83" t="s">
        <v>599</v>
      </c>
      <c r="M355" s="89" t="s">
        <v>1351</v>
      </c>
      <c r="N355" s="88"/>
      <c r="O355" s="88"/>
      <c r="P355" s="88"/>
      <c r="Q355" s="88"/>
      <c r="R355" s="88"/>
      <c r="S355" s="88"/>
      <c r="T355" s="88"/>
      <c r="U355" s="88"/>
      <c r="V355" s="88"/>
      <c r="W355" s="88"/>
    </row>
    <row r="356" spans="1:24" x14ac:dyDescent="0.25">
      <c r="A356" s="83" t="s">
        <v>1352</v>
      </c>
      <c r="B356" s="82" t="s">
        <v>504</v>
      </c>
      <c r="C356" s="83" t="s">
        <v>1353</v>
      </c>
      <c r="D356" s="83"/>
      <c r="E356" s="84">
        <v>350</v>
      </c>
      <c r="F356" s="82" t="s">
        <v>480</v>
      </c>
      <c r="G356" s="85"/>
      <c r="H356" s="82" t="s">
        <v>481</v>
      </c>
      <c r="I356" s="82" t="s">
        <v>482</v>
      </c>
      <c r="J356" s="82">
        <v>1</v>
      </c>
      <c r="K356" s="82" t="s">
        <v>483</v>
      </c>
      <c r="L356" s="86"/>
      <c r="M356" s="87"/>
      <c r="N356" s="88"/>
      <c r="O356" s="88"/>
      <c r="P356" s="88"/>
      <c r="Q356" s="88"/>
      <c r="R356" s="88"/>
      <c r="S356" s="88"/>
      <c r="T356" s="88"/>
      <c r="U356" s="88"/>
      <c r="V356" s="88"/>
      <c r="W356" s="88"/>
    </row>
    <row r="357" spans="1:24" x14ac:dyDescent="0.25">
      <c r="A357" s="83" t="s">
        <v>1354</v>
      </c>
      <c r="B357" s="82" t="s">
        <v>597</v>
      </c>
      <c r="C357" s="83" t="s">
        <v>1355</v>
      </c>
      <c r="D357" s="83"/>
      <c r="E357" s="84">
        <v>351</v>
      </c>
      <c r="F357" s="82" t="s">
        <v>480</v>
      </c>
      <c r="G357" s="85"/>
      <c r="H357" s="82" t="s">
        <v>481</v>
      </c>
      <c r="I357" s="82" t="s">
        <v>482</v>
      </c>
      <c r="J357" s="82">
        <v>1</v>
      </c>
      <c r="K357" s="82" t="s">
        <v>483</v>
      </c>
      <c r="L357" s="83" t="s">
        <v>599</v>
      </c>
      <c r="M357" s="89" t="s">
        <v>1356</v>
      </c>
      <c r="N357" s="88"/>
      <c r="O357" s="88"/>
      <c r="P357" s="88"/>
      <c r="Q357" s="88"/>
      <c r="R357" s="88"/>
      <c r="S357" s="88"/>
      <c r="T357" s="88"/>
      <c r="U357" s="88"/>
      <c r="V357" s="88"/>
      <c r="W357" s="88"/>
    </row>
    <row r="358" spans="1:24" x14ac:dyDescent="0.25">
      <c r="A358" s="83" t="s">
        <v>1357</v>
      </c>
      <c r="B358" s="82" t="s">
        <v>494</v>
      </c>
      <c r="C358" s="83" t="s">
        <v>1358</v>
      </c>
      <c r="D358" s="83" t="s">
        <v>502</v>
      </c>
      <c r="E358" s="84">
        <v>352</v>
      </c>
      <c r="F358" s="82" t="s">
        <v>480</v>
      </c>
      <c r="G358" s="85"/>
      <c r="H358" s="82" t="s">
        <v>481</v>
      </c>
      <c r="I358" s="82" t="s">
        <v>482</v>
      </c>
      <c r="J358" s="82">
        <v>1</v>
      </c>
      <c r="K358" s="82" t="s">
        <v>483</v>
      </c>
      <c r="L358" s="86"/>
      <c r="M358" s="87"/>
      <c r="N358" s="88"/>
      <c r="O358" s="88"/>
      <c r="P358" s="88"/>
      <c r="Q358" s="88"/>
      <c r="R358" s="88"/>
      <c r="S358" s="88"/>
      <c r="T358" s="88"/>
      <c r="U358" s="88"/>
      <c r="V358" s="88"/>
      <c r="W358" s="88"/>
    </row>
    <row r="359" spans="1:24" x14ac:dyDescent="0.25">
      <c r="A359" s="83" t="s">
        <v>1359</v>
      </c>
      <c r="B359" s="82" t="s">
        <v>504</v>
      </c>
      <c r="C359" s="83" t="s">
        <v>1360</v>
      </c>
      <c r="D359" s="83"/>
      <c r="E359" s="84">
        <v>353</v>
      </c>
      <c r="F359" s="82" t="s">
        <v>480</v>
      </c>
      <c r="G359" s="85"/>
      <c r="H359" s="82" t="s">
        <v>481</v>
      </c>
      <c r="I359" s="82" t="s">
        <v>482</v>
      </c>
      <c r="J359" s="82">
        <v>1</v>
      </c>
      <c r="K359" s="82" t="s">
        <v>483</v>
      </c>
      <c r="L359" s="86"/>
      <c r="M359" s="87"/>
      <c r="N359" s="88"/>
      <c r="O359" s="88"/>
      <c r="P359" s="88"/>
      <c r="Q359" s="88"/>
      <c r="R359" s="88"/>
      <c r="S359" s="88"/>
      <c r="T359" s="88"/>
      <c r="U359" s="88"/>
      <c r="V359" s="88"/>
      <c r="W359" s="88"/>
    </row>
    <row r="360" spans="1:24" s="117" customFormat="1" x14ac:dyDescent="0.25">
      <c r="A360" s="83" t="s">
        <v>1361</v>
      </c>
      <c r="B360" s="82" t="s">
        <v>597</v>
      </c>
      <c r="C360" s="104" t="s">
        <v>1362</v>
      </c>
      <c r="D360" s="83"/>
      <c r="E360" s="84">
        <v>354</v>
      </c>
      <c r="F360" s="82" t="s">
        <v>480</v>
      </c>
      <c r="G360" s="114"/>
      <c r="H360" s="82" t="s">
        <v>481</v>
      </c>
      <c r="I360" s="84" t="s">
        <v>482</v>
      </c>
      <c r="J360" s="82">
        <v>1</v>
      </c>
      <c r="K360" s="84" t="s">
        <v>483</v>
      </c>
      <c r="L360" s="104" t="s">
        <v>599</v>
      </c>
      <c r="M360" s="115" t="s">
        <v>1363</v>
      </c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/>
    </row>
    <row r="361" spans="1:24" x14ac:dyDescent="0.25">
      <c r="A361" s="83" t="s">
        <v>1364</v>
      </c>
      <c r="B361" s="82" t="s">
        <v>494</v>
      </c>
      <c r="C361" s="83" t="s">
        <v>1365</v>
      </c>
      <c r="D361" s="83" t="s">
        <v>502</v>
      </c>
      <c r="E361" s="84">
        <v>355</v>
      </c>
      <c r="F361" s="82" t="s">
        <v>480</v>
      </c>
      <c r="G361" s="85"/>
      <c r="H361" s="82" t="s">
        <v>481</v>
      </c>
      <c r="I361" s="82" t="s">
        <v>482</v>
      </c>
      <c r="J361" s="82">
        <v>1</v>
      </c>
      <c r="K361" s="82" t="s">
        <v>483</v>
      </c>
      <c r="L361" s="86"/>
      <c r="M361" s="87"/>
      <c r="N361" s="88"/>
      <c r="O361" s="88"/>
      <c r="P361" s="88"/>
      <c r="Q361" s="88"/>
      <c r="R361" s="88"/>
      <c r="S361" s="88"/>
      <c r="T361" s="88"/>
      <c r="U361" s="88"/>
      <c r="V361" s="88"/>
      <c r="W361" s="88"/>
    </row>
    <row r="362" spans="1:24" x14ac:dyDescent="0.25">
      <c r="A362" s="83" t="s">
        <v>1366</v>
      </c>
      <c r="B362" s="82" t="s">
        <v>504</v>
      </c>
      <c r="C362" s="83" t="s">
        <v>1367</v>
      </c>
      <c r="D362" s="83"/>
      <c r="E362" s="84">
        <v>356</v>
      </c>
      <c r="F362" s="82" t="s">
        <v>480</v>
      </c>
      <c r="G362" s="85"/>
      <c r="H362" s="82" t="s">
        <v>481</v>
      </c>
      <c r="I362" s="82" t="s">
        <v>482</v>
      </c>
      <c r="J362" s="82">
        <v>1</v>
      </c>
      <c r="K362" s="82" t="s">
        <v>483</v>
      </c>
      <c r="L362" s="86"/>
      <c r="M362" s="87"/>
      <c r="N362" s="88"/>
      <c r="O362" s="88"/>
      <c r="P362" s="88"/>
      <c r="Q362" s="88"/>
      <c r="R362" s="88"/>
      <c r="S362" s="88"/>
      <c r="T362" s="88"/>
      <c r="U362" s="88"/>
      <c r="V362" s="88"/>
      <c r="W362" s="88"/>
    </row>
    <row r="363" spans="1:24" s="117" customFormat="1" x14ac:dyDescent="0.25">
      <c r="A363" s="83" t="s">
        <v>1368</v>
      </c>
      <c r="B363" s="82" t="s">
        <v>597</v>
      </c>
      <c r="C363" s="104" t="s">
        <v>1369</v>
      </c>
      <c r="D363" s="83"/>
      <c r="E363" s="84">
        <v>357</v>
      </c>
      <c r="F363" s="82" t="s">
        <v>480</v>
      </c>
      <c r="G363" s="114"/>
      <c r="H363" s="82" t="s">
        <v>481</v>
      </c>
      <c r="I363" s="84" t="s">
        <v>482</v>
      </c>
      <c r="J363" s="82">
        <v>1</v>
      </c>
      <c r="K363" s="84" t="s">
        <v>483</v>
      </c>
      <c r="L363" s="104" t="s">
        <v>599</v>
      </c>
      <c r="M363" s="115" t="s">
        <v>1370</v>
      </c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/>
    </row>
    <row r="364" spans="1:24" x14ac:dyDescent="0.25">
      <c r="A364" s="83" t="s">
        <v>1371</v>
      </c>
      <c r="B364" s="82" t="s">
        <v>494</v>
      </c>
      <c r="C364" s="107" t="s">
        <v>1372</v>
      </c>
      <c r="D364" s="83" t="s">
        <v>502</v>
      </c>
      <c r="E364" s="84">
        <v>358</v>
      </c>
      <c r="F364" s="82" t="s">
        <v>480</v>
      </c>
      <c r="G364" s="85"/>
      <c r="H364" s="82" t="s">
        <v>481</v>
      </c>
      <c r="I364" s="82" t="s">
        <v>482</v>
      </c>
      <c r="J364" s="82">
        <v>1</v>
      </c>
      <c r="K364" s="82" t="s">
        <v>483</v>
      </c>
      <c r="L364" s="86"/>
      <c r="M364" s="87"/>
      <c r="N364" s="88"/>
      <c r="O364" s="88"/>
      <c r="P364" s="88"/>
      <c r="Q364" s="88"/>
      <c r="R364" s="88"/>
      <c r="S364" s="88"/>
      <c r="T364" s="88"/>
      <c r="U364" s="88"/>
      <c r="V364" s="88"/>
      <c r="W364" s="88"/>
    </row>
    <row r="365" spans="1:24" x14ac:dyDescent="0.25">
      <c r="A365" s="83" t="s">
        <v>1373</v>
      </c>
      <c r="B365" s="82" t="s">
        <v>504</v>
      </c>
      <c r="C365" s="107" t="s">
        <v>1374</v>
      </c>
      <c r="D365" s="83"/>
      <c r="E365" s="84">
        <v>359</v>
      </c>
      <c r="F365" s="82" t="s">
        <v>480</v>
      </c>
      <c r="G365" s="85"/>
      <c r="H365" s="82" t="s">
        <v>481</v>
      </c>
      <c r="I365" s="82" t="s">
        <v>482</v>
      </c>
      <c r="J365" s="82">
        <v>1</v>
      </c>
      <c r="K365" s="82" t="s">
        <v>483</v>
      </c>
      <c r="L365" s="86"/>
      <c r="M365" s="87"/>
      <c r="N365" s="88"/>
      <c r="O365" s="88"/>
      <c r="P365" s="88"/>
      <c r="Q365" s="88"/>
      <c r="R365" s="88"/>
      <c r="S365" s="88"/>
      <c r="T365" s="88"/>
      <c r="U365" s="88"/>
      <c r="V365" s="88"/>
      <c r="W365" s="88"/>
    </row>
    <row r="366" spans="1:24" s="117" customFormat="1" x14ac:dyDescent="0.25">
      <c r="A366" s="83" t="s">
        <v>1375</v>
      </c>
      <c r="B366" s="82" t="s">
        <v>597</v>
      </c>
      <c r="C366" s="116" t="s">
        <v>1376</v>
      </c>
      <c r="D366" s="83"/>
      <c r="E366" s="84">
        <v>360</v>
      </c>
      <c r="F366" s="82" t="s">
        <v>480</v>
      </c>
      <c r="G366" s="114"/>
      <c r="H366" s="82" t="s">
        <v>481</v>
      </c>
      <c r="I366" s="84" t="s">
        <v>482</v>
      </c>
      <c r="J366" s="82">
        <v>1</v>
      </c>
      <c r="K366" s="84" t="s">
        <v>483</v>
      </c>
      <c r="L366" s="104" t="s">
        <v>599</v>
      </c>
      <c r="M366" s="115" t="s">
        <v>1377</v>
      </c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/>
    </row>
    <row r="367" spans="1:24" x14ac:dyDescent="0.25">
      <c r="A367" s="83" t="s">
        <v>1378</v>
      </c>
      <c r="B367" s="82" t="s">
        <v>494</v>
      </c>
      <c r="C367" s="107" t="s">
        <v>1379</v>
      </c>
      <c r="D367" s="83" t="s">
        <v>502</v>
      </c>
      <c r="E367" s="84">
        <v>361</v>
      </c>
      <c r="F367" s="82" t="s">
        <v>480</v>
      </c>
      <c r="G367" s="85"/>
      <c r="H367" s="82" t="s">
        <v>481</v>
      </c>
      <c r="I367" s="82" t="s">
        <v>482</v>
      </c>
      <c r="J367" s="82">
        <v>1</v>
      </c>
      <c r="K367" s="82" t="s">
        <v>483</v>
      </c>
      <c r="L367" s="86"/>
      <c r="M367" s="87"/>
      <c r="N367" s="88"/>
      <c r="O367" s="88"/>
      <c r="P367" s="88"/>
      <c r="Q367" s="88"/>
      <c r="R367" s="88"/>
      <c r="S367" s="88"/>
      <c r="T367" s="88"/>
      <c r="U367" s="88"/>
      <c r="V367" s="88"/>
      <c r="W367" s="88"/>
    </row>
    <row r="368" spans="1:24" x14ac:dyDescent="0.25">
      <c r="A368" s="83" t="s">
        <v>1380</v>
      </c>
      <c r="B368" s="82" t="s">
        <v>504</v>
      </c>
      <c r="C368" s="107" t="s">
        <v>1381</v>
      </c>
      <c r="D368" s="83"/>
      <c r="E368" s="84">
        <v>362</v>
      </c>
      <c r="F368" s="82" t="s">
        <v>480</v>
      </c>
      <c r="G368" s="85"/>
      <c r="H368" s="82" t="s">
        <v>481</v>
      </c>
      <c r="I368" s="82" t="s">
        <v>482</v>
      </c>
      <c r="J368" s="82">
        <v>1</v>
      </c>
      <c r="K368" s="82" t="s">
        <v>483</v>
      </c>
      <c r="L368" s="86"/>
      <c r="M368" s="87"/>
      <c r="N368" s="88"/>
      <c r="O368" s="88"/>
      <c r="P368" s="88"/>
      <c r="Q368" s="88"/>
      <c r="R368" s="88"/>
      <c r="S368" s="88"/>
      <c r="T368" s="88"/>
      <c r="U368" s="88"/>
      <c r="V368" s="88"/>
      <c r="W368" s="88"/>
    </row>
    <row r="369" spans="1:24" s="117" customFormat="1" x14ac:dyDescent="0.25">
      <c r="A369" s="104" t="s">
        <v>1382</v>
      </c>
      <c r="B369" s="82" t="s">
        <v>597</v>
      </c>
      <c r="C369" s="116" t="s">
        <v>1383</v>
      </c>
      <c r="D369" s="83"/>
      <c r="E369" s="84">
        <v>363</v>
      </c>
      <c r="F369" s="82" t="s">
        <v>480</v>
      </c>
      <c r="G369" s="114"/>
      <c r="H369" s="82" t="s">
        <v>481</v>
      </c>
      <c r="I369" s="84" t="s">
        <v>482</v>
      </c>
      <c r="J369" s="82">
        <v>1</v>
      </c>
      <c r="K369" s="84" t="s">
        <v>483</v>
      </c>
      <c r="L369" s="104" t="s">
        <v>599</v>
      </c>
      <c r="M369" s="115" t="s">
        <v>1384</v>
      </c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/>
    </row>
    <row r="370" spans="1:24" x14ac:dyDescent="0.25">
      <c r="A370" s="83" t="s">
        <v>1385</v>
      </c>
      <c r="B370" s="82" t="s">
        <v>494</v>
      </c>
      <c r="C370" s="107" t="s">
        <v>1386</v>
      </c>
      <c r="D370" s="83" t="s">
        <v>502</v>
      </c>
      <c r="E370" s="84">
        <v>364</v>
      </c>
      <c r="F370" s="82" t="s">
        <v>480</v>
      </c>
      <c r="G370" s="85"/>
      <c r="H370" s="82" t="s">
        <v>481</v>
      </c>
      <c r="I370" s="82" t="s">
        <v>482</v>
      </c>
      <c r="J370" s="82">
        <v>1</v>
      </c>
      <c r="K370" s="82" t="s">
        <v>483</v>
      </c>
      <c r="L370" s="86"/>
      <c r="M370" s="87"/>
      <c r="N370" s="88"/>
      <c r="O370" s="88"/>
      <c r="P370" s="88"/>
      <c r="Q370" s="88"/>
      <c r="R370" s="88"/>
      <c r="S370" s="88"/>
      <c r="T370" s="88"/>
      <c r="U370" s="88"/>
      <c r="V370" s="88"/>
      <c r="W370" s="88"/>
    </row>
    <row r="371" spans="1:24" x14ac:dyDescent="0.25">
      <c r="A371" s="83" t="s">
        <v>1387</v>
      </c>
      <c r="B371" s="82" t="s">
        <v>504</v>
      </c>
      <c r="C371" s="107" t="s">
        <v>1388</v>
      </c>
      <c r="D371" s="83"/>
      <c r="E371" s="84">
        <v>365</v>
      </c>
      <c r="F371" s="82" t="s">
        <v>480</v>
      </c>
      <c r="G371" s="85"/>
      <c r="H371" s="82" t="s">
        <v>481</v>
      </c>
      <c r="I371" s="82" t="s">
        <v>482</v>
      </c>
      <c r="J371" s="82">
        <v>1</v>
      </c>
      <c r="K371" s="82" t="s">
        <v>483</v>
      </c>
      <c r="L371" s="86"/>
      <c r="M371" s="87"/>
      <c r="N371" s="88"/>
      <c r="O371" s="88"/>
      <c r="P371" s="88"/>
      <c r="Q371" s="88"/>
      <c r="R371" s="88"/>
      <c r="S371" s="88"/>
      <c r="T371" s="88"/>
      <c r="U371" s="88"/>
      <c r="V371" s="88"/>
      <c r="W371" s="88"/>
    </row>
    <row r="372" spans="1:24" s="117" customFormat="1" x14ac:dyDescent="0.25">
      <c r="A372" s="104" t="s">
        <v>1389</v>
      </c>
      <c r="B372" s="82" t="s">
        <v>597</v>
      </c>
      <c r="C372" s="116" t="s">
        <v>1390</v>
      </c>
      <c r="D372" s="83"/>
      <c r="E372" s="84">
        <v>366</v>
      </c>
      <c r="F372" s="82" t="s">
        <v>480</v>
      </c>
      <c r="G372" s="114"/>
      <c r="H372" s="82" t="s">
        <v>481</v>
      </c>
      <c r="I372" s="84" t="s">
        <v>482</v>
      </c>
      <c r="J372" s="82">
        <v>1</v>
      </c>
      <c r="K372" s="84" t="s">
        <v>483</v>
      </c>
      <c r="L372" s="104" t="s">
        <v>599</v>
      </c>
      <c r="M372" s="115" t="s">
        <v>1391</v>
      </c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/>
    </row>
    <row r="373" spans="1:24" x14ac:dyDescent="0.25">
      <c r="A373" s="83" t="s">
        <v>1392</v>
      </c>
      <c r="B373" s="82" t="s">
        <v>494</v>
      </c>
      <c r="C373" s="107" t="s">
        <v>1393</v>
      </c>
      <c r="D373" s="83" t="s">
        <v>502</v>
      </c>
      <c r="E373" s="84">
        <v>367</v>
      </c>
      <c r="F373" s="82" t="s">
        <v>480</v>
      </c>
      <c r="G373" s="85"/>
      <c r="H373" s="82" t="s">
        <v>481</v>
      </c>
      <c r="I373" s="82" t="s">
        <v>482</v>
      </c>
      <c r="J373" s="82">
        <v>1</v>
      </c>
      <c r="K373" s="82" t="s">
        <v>483</v>
      </c>
      <c r="L373" s="86"/>
      <c r="M373" s="87"/>
      <c r="N373" s="88"/>
      <c r="O373" s="88"/>
      <c r="P373" s="88"/>
      <c r="Q373" s="88"/>
      <c r="R373" s="88"/>
      <c r="S373" s="88"/>
      <c r="T373" s="88"/>
      <c r="U373" s="88"/>
      <c r="V373" s="88"/>
      <c r="W373" s="88"/>
    </row>
    <row r="374" spans="1:24" x14ac:dyDescent="0.25">
      <c r="A374" s="83" t="s">
        <v>1394</v>
      </c>
      <c r="B374" s="82" t="s">
        <v>504</v>
      </c>
      <c r="C374" s="107" t="s">
        <v>1395</v>
      </c>
      <c r="D374" s="83"/>
      <c r="E374" s="84">
        <v>368</v>
      </c>
      <c r="F374" s="82" t="s">
        <v>480</v>
      </c>
      <c r="G374" s="85"/>
      <c r="H374" s="82" t="s">
        <v>481</v>
      </c>
      <c r="I374" s="82" t="s">
        <v>482</v>
      </c>
      <c r="J374" s="82">
        <v>1</v>
      </c>
      <c r="K374" s="82" t="s">
        <v>483</v>
      </c>
      <c r="L374" s="86"/>
      <c r="M374" s="87"/>
      <c r="N374" s="88"/>
      <c r="O374" s="88"/>
      <c r="P374" s="88"/>
      <c r="Q374" s="88"/>
      <c r="R374" s="88"/>
      <c r="S374" s="88"/>
      <c r="T374" s="88"/>
      <c r="U374" s="88"/>
      <c r="V374" s="88"/>
      <c r="W374" s="88"/>
    </row>
    <row r="375" spans="1:24" s="117" customFormat="1" x14ac:dyDescent="0.25">
      <c r="A375" s="104" t="s">
        <v>1396</v>
      </c>
      <c r="B375" s="82" t="s">
        <v>597</v>
      </c>
      <c r="C375" s="116" t="s">
        <v>1397</v>
      </c>
      <c r="D375" s="83"/>
      <c r="E375" s="84">
        <v>369</v>
      </c>
      <c r="F375" s="82" t="s">
        <v>480</v>
      </c>
      <c r="G375" s="114"/>
      <c r="H375" s="82" t="s">
        <v>481</v>
      </c>
      <c r="I375" s="84" t="s">
        <v>482</v>
      </c>
      <c r="J375" s="82">
        <v>1</v>
      </c>
      <c r="K375" s="84" t="s">
        <v>483</v>
      </c>
      <c r="L375" s="104" t="s">
        <v>599</v>
      </c>
      <c r="M375" s="115" t="s">
        <v>1398</v>
      </c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/>
    </row>
    <row r="376" spans="1:24" x14ac:dyDescent="0.25">
      <c r="A376" s="83" t="s">
        <v>1399</v>
      </c>
      <c r="B376" s="82" t="s">
        <v>504</v>
      </c>
      <c r="C376" s="83" t="s">
        <v>1400</v>
      </c>
      <c r="D376" s="83"/>
      <c r="E376" s="84">
        <v>370</v>
      </c>
      <c r="F376" s="82" t="s">
        <v>480</v>
      </c>
      <c r="G376" s="85"/>
      <c r="H376" s="82" t="s">
        <v>481</v>
      </c>
      <c r="I376" s="82" t="s">
        <v>482</v>
      </c>
      <c r="J376" s="82">
        <v>1</v>
      </c>
      <c r="K376" s="82" t="s">
        <v>483</v>
      </c>
      <c r="L376" s="86"/>
      <c r="M376" s="87"/>
      <c r="N376" s="88"/>
      <c r="O376" s="88"/>
      <c r="P376" s="88"/>
      <c r="Q376" s="88"/>
      <c r="R376" s="88"/>
      <c r="S376" s="88"/>
      <c r="T376" s="88"/>
      <c r="U376" s="88"/>
      <c r="V376" s="88"/>
      <c r="W376" s="88"/>
    </row>
    <row r="377" spans="1:24" x14ac:dyDescent="0.25">
      <c r="A377" s="83" t="s">
        <v>1401</v>
      </c>
      <c r="B377" s="82" t="s">
        <v>504</v>
      </c>
      <c r="C377" s="83" t="s">
        <v>1402</v>
      </c>
      <c r="D377" s="83"/>
      <c r="E377" s="84">
        <v>371</v>
      </c>
      <c r="F377" s="82" t="s">
        <v>480</v>
      </c>
      <c r="G377" s="85"/>
      <c r="H377" s="82" t="s">
        <v>481</v>
      </c>
      <c r="I377" s="82" t="s">
        <v>482</v>
      </c>
      <c r="J377" s="82">
        <v>1</v>
      </c>
      <c r="K377" s="82" t="s">
        <v>483</v>
      </c>
      <c r="L377" s="86"/>
      <c r="M377" s="87"/>
      <c r="N377" s="88"/>
      <c r="O377" s="88"/>
      <c r="P377" s="88"/>
      <c r="Q377" s="88"/>
      <c r="R377" s="88"/>
      <c r="S377" s="88"/>
      <c r="T377" s="88"/>
      <c r="U377" s="88"/>
      <c r="V377" s="88"/>
      <c r="W377" s="88"/>
    </row>
    <row r="378" spans="1:24" x14ac:dyDescent="0.25">
      <c r="A378" s="83" t="s">
        <v>1403</v>
      </c>
      <c r="B378" s="82" t="s">
        <v>504</v>
      </c>
      <c r="C378" s="83" t="s">
        <v>1404</v>
      </c>
      <c r="D378" s="83"/>
      <c r="E378" s="84">
        <v>372</v>
      </c>
      <c r="F378" s="82" t="s">
        <v>480</v>
      </c>
      <c r="G378" s="85"/>
      <c r="H378" s="82" t="s">
        <v>481</v>
      </c>
      <c r="I378" s="82" t="s">
        <v>482</v>
      </c>
      <c r="J378" s="82">
        <v>1</v>
      </c>
      <c r="K378" s="82" t="s">
        <v>483</v>
      </c>
      <c r="L378" s="86"/>
      <c r="M378" s="87"/>
      <c r="N378" s="88"/>
      <c r="O378" s="88"/>
      <c r="P378" s="88"/>
      <c r="Q378" s="88"/>
      <c r="R378" s="88"/>
      <c r="S378" s="88"/>
      <c r="T378" s="88"/>
      <c r="U378" s="88"/>
      <c r="V378" s="88"/>
      <c r="W378" s="88"/>
    </row>
    <row r="379" spans="1:24" x14ac:dyDescent="0.25">
      <c r="A379" s="83" t="s">
        <v>1405</v>
      </c>
      <c r="B379" s="82" t="s">
        <v>504</v>
      </c>
      <c r="C379" s="83" t="s">
        <v>1406</v>
      </c>
      <c r="D379" s="83"/>
      <c r="E379" s="84">
        <v>373</v>
      </c>
      <c r="F379" s="82" t="s">
        <v>480</v>
      </c>
      <c r="G379" s="85"/>
      <c r="H379" s="82" t="s">
        <v>481</v>
      </c>
      <c r="I379" s="82" t="s">
        <v>482</v>
      </c>
      <c r="J379" s="82">
        <v>1</v>
      </c>
      <c r="K379" s="82" t="s">
        <v>483</v>
      </c>
      <c r="L379" s="86"/>
      <c r="M379" s="87"/>
      <c r="N379" s="88"/>
      <c r="O379" s="88"/>
      <c r="P379" s="88"/>
      <c r="Q379" s="88"/>
      <c r="R379" s="88"/>
      <c r="S379" s="88"/>
      <c r="T379" s="88"/>
      <c r="U379" s="88"/>
      <c r="V379" s="88"/>
      <c r="W379" s="88"/>
    </row>
    <row r="380" spans="1:24" x14ac:dyDescent="0.25">
      <c r="A380" s="83" t="s">
        <v>1407</v>
      </c>
      <c r="B380" s="82" t="s">
        <v>1408</v>
      </c>
      <c r="C380" s="83" t="s">
        <v>1409</v>
      </c>
      <c r="D380" s="83"/>
      <c r="E380" s="84">
        <v>374</v>
      </c>
      <c r="F380" s="82" t="s">
        <v>480</v>
      </c>
      <c r="G380" s="85"/>
      <c r="H380" s="82" t="s">
        <v>481</v>
      </c>
      <c r="I380" s="82" t="s">
        <v>482</v>
      </c>
      <c r="J380" s="82">
        <v>1</v>
      </c>
      <c r="K380" s="82" t="s">
        <v>483</v>
      </c>
      <c r="L380" s="86"/>
      <c r="M380" s="87"/>
      <c r="N380" s="88"/>
      <c r="O380" s="88"/>
      <c r="P380" s="88"/>
      <c r="Q380" s="88"/>
      <c r="R380" s="88"/>
      <c r="S380" s="88"/>
      <c r="T380" s="88"/>
      <c r="U380" s="88"/>
      <c r="V380" s="88"/>
      <c r="W380" s="88"/>
    </row>
    <row r="381" spans="1:24" x14ac:dyDescent="0.25">
      <c r="A381" s="83" t="s">
        <v>1410</v>
      </c>
      <c r="B381" s="82" t="s">
        <v>1408</v>
      </c>
      <c r="C381" s="83" t="s">
        <v>1411</v>
      </c>
      <c r="D381" s="83"/>
      <c r="E381" s="84">
        <v>375</v>
      </c>
      <c r="F381" s="82" t="s">
        <v>480</v>
      </c>
      <c r="G381" s="85"/>
      <c r="H381" s="82" t="s">
        <v>481</v>
      </c>
      <c r="I381" s="82" t="s">
        <v>482</v>
      </c>
      <c r="J381" s="82">
        <v>1</v>
      </c>
      <c r="K381" s="82" t="s">
        <v>483</v>
      </c>
      <c r="L381" s="86"/>
      <c r="M381" s="87"/>
      <c r="N381" s="88"/>
      <c r="O381" s="88"/>
      <c r="P381" s="88"/>
      <c r="Q381" s="88"/>
      <c r="R381" s="88"/>
      <c r="S381" s="88"/>
      <c r="T381" s="88"/>
      <c r="U381" s="88"/>
      <c r="V381" s="88"/>
      <c r="W381" s="88"/>
    </row>
    <row r="382" spans="1:24" x14ac:dyDescent="0.25">
      <c r="A382" s="81" t="s">
        <v>1412</v>
      </c>
      <c r="B382" s="82" t="s">
        <v>504</v>
      </c>
      <c r="C382" s="83" t="s">
        <v>1413</v>
      </c>
      <c r="D382" s="83"/>
      <c r="E382" s="84">
        <v>376</v>
      </c>
      <c r="F382" s="82" t="s">
        <v>480</v>
      </c>
      <c r="G382" s="85"/>
      <c r="H382" s="82" t="s">
        <v>481</v>
      </c>
      <c r="I382" s="82" t="s">
        <v>482</v>
      </c>
      <c r="J382" s="82">
        <v>1</v>
      </c>
      <c r="K382" s="82" t="s">
        <v>483</v>
      </c>
      <c r="L382" s="86"/>
      <c r="M382" s="87"/>
      <c r="N382" s="88"/>
      <c r="O382" s="88"/>
      <c r="P382" s="88"/>
      <c r="Q382" s="88"/>
      <c r="R382" s="88"/>
      <c r="S382" s="88"/>
      <c r="T382" s="88"/>
      <c r="U382" s="88"/>
      <c r="V382" s="88"/>
      <c r="W382" s="88"/>
    </row>
    <row r="383" spans="1:24" x14ac:dyDescent="0.25">
      <c r="A383" s="83" t="s">
        <v>1414</v>
      </c>
      <c r="B383" s="82" t="s">
        <v>504</v>
      </c>
      <c r="C383" s="83" t="s">
        <v>1415</v>
      </c>
      <c r="D383" s="83"/>
      <c r="E383" s="84">
        <v>377</v>
      </c>
      <c r="F383" s="82" t="s">
        <v>480</v>
      </c>
      <c r="G383" s="85"/>
      <c r="H383" s="82" t="s">
        <v>481</v>
      </c>
      <c r="I383" s="82" t="s">
        <v>482</v>
      </c>
      <c r="J383" s="82">
        <v>1</v>
      </c>
      <c r="K383" s="82" t="s">
        <v>483</v>
      </c>
      <c r="L383" s="86"/>
      <c r="M383" s="87"/>
      <c r="N383" s="88"/>
      <c r="O383" s="88"/>
      <c r="P383" s="88"/>
      <c r="Q383" s="88"/>
      <c r="R383" s="88"/>
      <c r="S383" s="88"/>
      <c r="T383" s="88"/>
      <c r="U383" s="88"/>
      <c r="V383" s="88"/>
      <c r="W383" s="88"/>
    </row>
    <row r="384" spans="1:24" x14ac:dyDescent="0.25">
      <c r="A384" s="83" t="s">
        <v>1416</v>
      </c>
      <c r="B384" s="82" t="s">
        <v>597</v>
      </c>
      <c r="C384" s="83" t="s">
        <v>1417</v>
      </c>
      <c r="D384" s="83"/>
      <c r="E384" s="84">
        <v>378</v>
      </c>
      <c r="F384" s="82" t="s">
        <v>480</v>
      </c>
      <c r="G384" s="85"/>
      <c r="H384" s="82" t="s">
        <v>481</v>
      </c>
      <c r="I384" s="82" t="s">
        <v>482</v>
      </c>
      <c r="J384" s="82">
        <v>1</v>
      </c>
      <c r="K384" s="82" t="s">
        <v>483</v>
      </c>
      <c r="L384" s="83" t="s">
        <v>599</v>
      </c>
      <c r="M384" s="89" t="s">
        <v>1418</v>
      </c>
      <c r="N384" s="88"/>
      <c r="O384" s="88"/>
      <c r="P384" s="88"/>
      <c r="Q384" s="88"/>
      <c r="R384" s="88"/>
      <c r="S384" s="88"/>
      <c r="T384" s="88"/>
      <c r="U384" s="88"/>
      <c r="V384" s="88"/>
      <c r="W384" s="88"/>
    </row>
    <row r="385" spans="1:24" x14ac:dyDescent="0.25">
      <c r="A385" s="83" t="s">
        <v>1419</v>
      </c>
      <c r="B385" s="82" t="s">
        <v>504</v>
      </c>
      <c r="C385" s="83" t="s">
        <v>1420</v>
      </c>
      <c r="D385" s="83"/>
      <c r="E385" s="84">
        <v>379</v>
      </c>
      <c r="F385" s="82" t="s">
        <v>480</v>
      </c>
      <c r="G385" s="85"/>
      <c r="H385" s="82" t="s">
        <v>481</v>
      </c>
      <c r="I385" s="82" t="s">
        <v>482</v>
      </c>
      <c r="J385" s="82">
        <v>1</v>
      </c>
      <c r="K385" s="82" t="s">
        <v>483</v>
      </c>
      <c r="L385" s="86"/>
      <c r="M385" s="87"/>
      <c r="N385" s="88"/>
      <c r="O385" s="88"/>
      <c r="P385" s="88"/>
      <c r="Q385" s="88"/>
      <c r="R385" s="88"/>
      <c r="S385" s="88"/>
      <c r="T385" s="88"/>
      <c r="U385" s="88"/>
      <c r="V385" s="88"/>
      <c r="W385" s="88"/>
    </row>
    <row r="386" spans="1:24" x14ac:dyDescent="0.25">
      <c r="A386" s="83" t="s">
        <v>1421</v>
      </c>
      <c r="B386" s="82" t="s">
        <v>597</v>
      </c>
      <c r="C386" s="83" t="s">
        <v>1422</v>
      </c>
      <c r="D386" s="83"/>
      <c r="E386" s="84">
        <v>380</v>
      </c>
      <c r="F386" s="82" t="s">
        <v>480</v>
      </c>
      <c r="G386" s="85"/>
      <c r="H386" s="82" t="s">
        <v>481</v>
      </c>
      <c r="I386" s="82" t="s">
        <v>482</v>
      </c>
      <c r="J386" s="82">
        <v>1</v>
      </c>
      <c r="K386" s="82" t="s">
        <v>483</v>
      </c>
      <c r="L386" s="83" t="s">
        <v>599</v>
      </c>
      <c r="M386" s="89" t="s">
        <v>1423</v>
      </c>
      <c r="N386" s="88"/>
      <c r="O386" s="88"/>
      <c r="P386" s="88"/>
      <c r="Q386" s="88"/>
      <c r="R386" s="88"/>
      <c r="S386" s="88"/>
      <c r="T386" s="88"/>
      <c r="U386" s="88"/>
      <c r="V386" s="88"/>
      <c r="W386" s="88"/>
    </row>
    <row r="387" spans="1:24" x14ac:dyDescent="0.25">
      <c r="A387" s="83" t="s">
        <v>1424</v>
      </c>
      <c r="B387" s="82" t="s">
        <v>504</v>
      </c>
      <c r="C387" s="83" t="s">
        <v>1425</v>
      </c>
      <c r="D387" s="83"/>
      <c r="E387" s="84">
        <v>381</v>
      </c>
      <c r="F387" s="82" t="s">
        <v>480</v>
      </c>
      <c r="G387" s="85"/>
      <c r="H387" s="82" t="s">
        <v>481</v>
      </c>
      <c r="I387" s="82" t="s">
        <v>482</v>
      </c>
      <c r="J387" s="82">
        <v>1</v>
      </c>
      <c r="K387" s="82" t="s">
        <v>483</v>
      </c>
      <c r="L387" s="86"/>
      <c r="M387" s="87"/>
      <c r="N387" s="88"/>
      <c r="O387" s="88"/>
      <c r="P387" s="88"/>
      <c r="Q387" s="88"/>
      <c r="R387" s="88"/>
      <c r="S387" s="88"/>
      <c r="T387" s="88"/>
      <c r="U387" s="88"/>
      <c r="V387" s="88"/>
      <c r="W387" s="88"/>
    </row>
    <row r="388" spans="1:24" s="117" customFormat="1" x14ac:dyDescent="0.25">
      <c r="A388" s="104" t="s">
        <v>1426</v>
      </c>
      <c r="B388" s="82" t="s">
        <v>597</v>
      </c>
      <c r="C388" s="104" t="s">
        <v>1427</v>
      </c>
      <c r="D388" s="83"/>
      <c r="E388" s="84">
        <v>382</v>
      </c>
      <c r="F388" s="82" t="s">
        <v>480</v>
      </c>
      <c r="G388" s="114"/>
      <c r="H388" s="82" t="s">
        <v>481</v>
      </c>
      <c r="I388" s="84" t="s">
        <v>482</v>
      </c>
      <c r="J388" s="82">
        <v>1</v>
      </c>
      <c r="K388" s="84" t="s">
        <v>483</v>
      </c>
      <c r="L388" s="104" t="s">
        <v>599</v>
      </c>
      <c r="M388" s="115" t="s">
        <v>1428</v>
      </c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/>
    </row>
    <row r="389" spans="1:24" x14ac:dyDescent="0.25">
      <c r="A389" s="83" t="s">
        <v>1429</v>
      </c>
      <c r="B389" s="82" t="s">
        <v>504</v>
      </c>
      <c r="C389" s="83" t="s">
        <v>1430</v>
      </c>
      <c r="D389" s="83"/>
      <c r="E389" s="84">
        <v>383</v>
      </c>
      <c r="F389" s="82" t="s">
        <v>480</v>
      </c>
      <c r="G389" s="85"/>
      <c r="H389" s="82" t="s">
        <v>481</v>
      </c>
      <c r="I389" s="82" t="s">
        <v>482</v>
      </c>
      <c r="J389" s="82">
        <v>1</v>
      </c>
      <c r="K389" s="82" t="s">
        <v>483</v>
      </c>
      <c r="L389" s="86"/>
      <c r="M389" s="87"/>
      <c r="N389" s="88"/>
      <c r="O389" s="88"/>
      <c r="P389" s="88"/>
      <c r="Q389" s="88"/>
      <c r="R389" s="88"/>
      <c r="S389" s="88"/>
      <c r="T389" s="88"/>
      <c r="U389" s="88"/>
      <c r="V389" s="88"/>
      <c r="W389" s="88"/>
    </row>
    <row r="390" spans="1:24" s="117" customFormat="1" x14ac:dyDescent="0.25">
      <c r="A390" s="104" t="s">
        <v>1431</v>
      </c>
      <c r="B390" s="82" t="s">
        <v>597</v>
      </c>
      <c r="C390" s="104" t="s">
        <v>1432</v>
      </c>
      <c r="D390" s="83"/>
      <c r="E390" s="84">
        <v>384</v>
      </c>
      <c r="F390" s="82" t="s">
        <v>480</v>
      </c>
      <c r="G390" s="114"/>
      <c r="H390" s="82" t="s">
        <v>481</v>
      </c>
      <c r="I390" s="84" t="s">
        <v>482</v>
      </c>
      <c r="J390" s="82">
        <v>1</v>
      </c>
      <c r="K390" s="84" t="s">
        <v>483</v>
      </c>
      <c r="L390" s="104" t="s">
        <v>599</v>
      </c>
      <c r="M390" s="115" t="s">
        <v>1433</v>
      </c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/>
    </row>
    <row r="391" spans="1:24" x14ac:dyDescent="0.25">
      <c r="A391" s="83" t="s">
        <v>1434</v>
      </c>
      <c r="B391" s="82" t="s">
        <v>504</v>
      </c>
      <c r="C391" s="83" t="s">
        <v>1435</v>
      </c>
      <c r="D391" s="83"/>
      <c r="E391" s="84">
        <v>385</v>
      </c>
      <c r="F391" s="82" t="s">
        <v>480</v>
      </c>
      <c r="G391" s="85"/>
      <c r="H391" s="82" t="s">
        <v>481</v>
      </c>
      <c r="I391" s="82" t="s">
        <v>482</v>
      </c>
      <c r="J391" s="82">
        <v>1</v>
      </c>
      <c r="K391" s="82" t="s">
        <v>483</v>
      </c>
      <c r="L391" s="86"/>
      <c r="M391" s="87"/>
      <c r="N391" s="88"/>
      <c r="O391" s="88"/>
      <c r="P391" s="88"/>
      <c r="Q391" s="88"/>
      <c r="R391" s="88"/>
      <c r="S391" s="88"/>
      <c r="T391" s="88"/>
      <c r="U391" s="88"/>
      <c r="V391" s="88"/>
      <c r="W391" s="88"/>
    </row>
    <row r="392" spans="1:24" s="117" customFormat="1" ht="30" x14ac:dyDescent="0.25">
      <c r="A392" s="104" t="s">
        <v>1436</v>
      </c>
      <c r="B392" s="82" t="s">
        <v>597</v>
      </c>
      <c r="C392" s="104" t="s">
        <v>1437</v>
      </c>
      <c r="D392" s="83"/>
      <c r="E392" s="84">
        <v>386</v>
      </c>
      <c r="F392" s="82" t="s">
        <v>480</v>
      </c>
      <c r="G392" s="114"/>
      <c r="H392" s="82" t="s">
        <v>481</v>
      </c>
      <c r="I392" s="84" t="s">
        <v>482</v>
      </c>
      <c r="J392" s="82">
        <v>1</v>
      </c>
      <c r="K392" s="84" t="s">
        <v>483</v>
      </c>
      <c r="L392" s="117" t="s">
        <v>1438</v>
      </c>
      <c r="M392" s="115" t="s">
        <v>1439</v>
      </c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/>
    </row>
    <row r="393" spans="1:24" x14ac:dyDescent="0.25">
      <c r="A393" s="83" t="s">
        <v>1440</v>
      </c>
      <c r="B393" s="82" t="s">
        <v>504</v>
      </c>
      <c r="C393" s="83" t="s">
        <v>1441</v>
      </c>
      <c r="D393" s="83"/>
      <c r="E393" s="84">
        <v>387</v>
      </c>
      <c r="F393" s="82" t="s">
        <v>480</v>
      </c>
      <c r="G393" s="85"/>
      <c r="H393" s="82" t="s">
        <v>481</v>
      </c>
      <c r="I393" s="82" t="s">
        <v>482</v>
      </c>
      <c r="J393" s="82">
        <v>1</v>
      </c>
      <c r="K393" s="82" t="s">
        <v>483</v>
      </c>
      <c r="L393" s="86"/>
      <c r="M393" s="87"/>
      <c r="N393" s="88"/>
      <c r="O393" s="88"/>
      <c r="P393" s="88"/>
      <c r="Q393" s="88"/>
      <c r="R393" s="88"/>
      <c r="S393" s="88"/>
      <c r="T393" s="88"/>
      <c r="U393" s="88"/>
      <c r="V393" s="88"/>
      <c r="W393" s="88"/>
    </row>
    <row r="394" spans="1:24" s="117" customFormat="1" ht="30" x14ac:dyDescent="0.25">
      <c r="A394" s="104" t="s">
        <v>1442</v>
      </c>
      <c r="B394" s="82" t="s">
        <v>597</v>
      </c>
      <c r="C394" s="104" t="s">
        <v>1443</v>
      </c>
      <c r="D394" s="83"/>
      <c r="E394" s="84">
        <v>388</v>
      </c>
      <c r="F394" s="82" t="s">
        <v>480</v>
      </c>
      <c r="G394" s="114"/>
      <c r="H394" s="82" t="s">
        <v>481</v>
      </c>
      <c r="I394" s="84" t="s">
        <v>482</v>
      </c>
      <c r="J394" s="82">
        <v>1</v>
      </c>
      <c r="K394" s="84" t="s">
        <v>483</v>
      </c>
      <c r="L394" s="117" t="s">
        <v>1438</v>
      </c>
      <c r="M394" s="115" t="s">
        <v>1444</v>
      </c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/>
    </row>
    <row r="395" spans="1:24" x14ac:dyDescent="0.25">
      <c r="A395" s="81" t="s">
        <v>1445</v>
      </c>
      <c r="B395" s="82" t="s">
        <v>504</v>
      </c>
      <c r="C395" s="83" t="s">
        <v>1446</v>
      </c>
      <c r="D395" s="83"/>
      <c r="E395" s="84">
        <v>389</v>
      </c>
      <c r="F395" s="82" t="s">
        <v>480</v>
      </c>
      <c r="G395" s="85"/>
      <c r="H395" s="82" t="s">
        <v>481</v>
      </c>
      <c r="I395" s="82" t="s">
        <v>482</v>
      </c>
      <c r="J395" s="82">
        <v>1</v>
      </c>
      <c r="K395" s="82" t="s">
        <v>483</v>
      </c>
      <c r="L395" s="86"/>
      <c r="M395" s="87"/>
      <c r="N395" s="88"/>
      <c r="O395" s="88"/>
      <c r="P395" s="88"/>
      <c r="Q395" s="88"/>
      <c r="R395" s="88"/>
      <c r="S395" s="88"/>
      <c r="T395" s="88"/>
      <c r="U395" s="88"/>
      <c r="V395" s="88"/>
      <c r="W395" s="88"/>
    </row>
    <row r="396" spans="1:24" s="117" customFormat="1" x14ac:dyDescent="0.25">
      <c r="A396" s="118" t="s">
        <v>1447</v>
      </c>
      <c r="B396" s="82" t="s">
        <v>597</v>
      </c>
      <c r="C396" s="104" t="s">
        <v>1448</v>
      </c>
      <c r="D396" s="83"/>
      <c r="E396" s="84">
        <v>390</v>
      </c>
      <c r="F396" s="82" t="s">
        <v>480</v>
      </c>
      <c r="G396" s="114"/>
      <c r="H396" s="82" t="s">
        <v>481</v>
      </c>
      <c r="I396" s="84" t="s">
        <v>482</v>
      </c>
      <c r="J396" s="82">
        <v>1</v>
      </c>
      <c r="K396" s="84" t="s">
        <v>483</v>
      </c>
      <c r="L396" s="104" t="s">
        <v>599</v>
      </c>
      <c r="M396" s="115" t="s">
        <v>1449</v>
      </c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/>
    </row>
    <row r="397" spans="1:24" x14ac:dyDescent="0.25">
      <c r="A397" s="81" t="s">
        <v>1450</v>
      </c>
      <c r="B397" s="82" t="s">
        <v>504</v>
      </c>
      <c r="C397" s="83" t="s">
        <v>1451</v>
      </c>
      <c r="D397" s="83"/>
      <c r="E397" s="84">
        <v>391</v>
      </c>
      <c r="F397" s="82" t="s">
        <v>480</v>
      </c>
      <c r="G397" s="85"/>
      <c r="H397" s="82" t="s">
        <v>481</v>
      </c>
      <c r="I397" s="82" t="s">
        <v>482</v>
      </c>
      <c r="J397" s="82">
        <v>1</v>
      </c>
      <c r="K397" s="82" t="s">
        <v>483</v>
      </c>
      <c r="L397" s="86"/>
      <c r="M397" s="87"/>
      <c r="N397" s="88"/>
      <c r="O397" s="88"/>
      <c r="P397" s="88"/>
      <c r="Q397" s="88"/>
      <c r="R397" s="88"/>
      <c r="S397" s="88"/>
      <c r="T397" s="88"/>
      <c r="U397" s="88"/>
      <c r="V397" s="88"/>
      <c r="W397" s="88"/>
    </row>
    <row r="398" spans="1:24" s="117" customFormat="1" x14ac:dyDescent="0.25">
      <c r="A398" s="118" t="s">
        <v>1452</v>
      </c>
      <c r="B398" s="82" t="s">
        <v>597</v>
      </c>
      <c r="C398" s="104" t="s">
        <v>1453</v>
      </c>
      <c r="D398" s="83"/>
      <c r="E398" s="84">
        <v>392</v>
      </c>
      <c r="F398" s="82" t="s">
        <v>480</v>
      </c>
      <c r="G398" s="114"/>
      <c r="H398" s="82" t="s">
        <v>481</v>
      </c>
      <c r="I398" s="84" t="s">
        <v>482</v>
      </c>
      <c r="J398" s="82">
        <v>1</v>
      </c>
      <c r="K398" s="84" t="s">
        <v>483</v>
      </c>
      <c r="L398" s="104" t="s">
        <v>599</v>
      </c>
      <c r="M398" s="115" t="s">
        <v>1454</v>
      </c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/>
    </row>
    <row r="399" spans="1:24" x14ac:dyDescent="0.25">
      <c r="A399" s="81" t="s">
        <v>1455</v>
      </c>
      <c r="B399" s="82" t="s">
        <v>504</v>
      </c>
      <c r="C399" s="83" t="s">
        <v>1456</v>
      </c>
      <c r="D399" s="83"/>
      <c r="E399" s="84">
        <v>393</v>
      </c>
      <c r="F399" s="82" t="s">
        <v>480</v>
      </c>
      <c r="G399" s="85"/>
      <c r="H399" s="82" t="s">
        <v>481</v>
      </c>
      <c r="I399" s="82" t="s">
        <v>482</v>
      </c>
      <c r="J399" s="82">
        <v>1</v>
      </c>
      <c r="K399" s="82" t="s">
        <v>483</v>
      </c>
      <c r="L399" s="86"/>
      <c r="M399" s="87"/>
      <c r="N399" s="88"/>
      <c r="O399" s="88"/>
      <c r="P399" s="88"/>
      <c r="Q399" s="88"/>
      <c r="R399" s="88"/>
      <c r="S399" s="88"/>
      <c r="T399" s="88"/>
      <c r="U399" s="88"/>
      <c r="V399" s="88"/>
      <c r="W399" s="88"/>
    </row>
    <row r="400" spans="1:24" s="117" customFormat="1" x14ac:dyDescent="0.25">
      <c r="A400" s="118" t="s">
        <v>1457</v>
      </c>
      <c r="B400" s="82" t="s">
        <v>597</v>
      </c>
      <c r="C400" s="104" t="s">
        <v>1458</v>
      </c>
      <c r="D400" s="83"/>
      <c r="E400" s="84">
        <v>394</v>
      </c>
      <c r="F400" s="82" t="s">
        <v>480</v>
      </c>
      <c r="G400" s="114"/>
      <c r="H400" s="82" t="s">
        <v>481</v>
      </c>
      <c r="I400" s="84" t="s">
        <v>482</v>
      </c>
      <c r="J400" s="82">
        <v>1</v>
      </c>
      <c r="K400" s="84" t="s">
        <v>483</v>
      </c>
      <c r="L400" s="104" t="s">
        <v>599</v>
      </c>
      <c r="M400" s="115" t="s">
        <v>1459</v>
      </c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/>
    </row>
    <row r="401" spans="1:24" x14ac:dyDescent="0.25">
      <c r="A401" s="83" t="s">
        <v>1460</v>
      </c>
      <c r="B401" s="82" t="s">
        <v>504</v>
      </c>
      <c r="C401" s="83" t="s">
        <v>1461</v>
      </c>
      <c r="D401" s="83"/>
      <c r="E401" s="84">
        <v>395</v>
      </c>
      <c r="F401" s="82" t="s">
        <v>480</v>
      </c>
      <c r="G401" s="85"/>
      <c r="H401" s="82" t="s">
        <v>481</v>
      </c>
      <c r="I401" s="82" t="s">
        <v>482</v>
      </c>
      <c r="J401" s="82">
        <v>1</v>
      </c>
      <c r="K401" s="82" t="s">
        <v>483</v>
      </c>
      <c r="L401" s="86"/>
      <c r="M401" s="87"/>
      <c r="N401" s="88"/>
      <c r="O401" s="88"/>
      <c r="P401" s="88"/>
      <c r="Q401" s="88"/>
      <c r="R401" s="88"/>
      <c r="S401" s="88"/>
      <c r="T401" s="88"/>
      <c r="U401" s="88"/>
      <c r="V401" s="88"/>
      <c r="W401" s="88"/>
    </row>
    <row r="402" spans="1:24" s="117" customFormat="1" x14ac:dyDescent="0.25">
      <c r="A402" s="104" t="s">
        <v>1462</v>
      </c>
      <c r="B402" s="82" t="s">
        <v>597</v>
      </c>
      <c r="C402" s="104" t="s">
        <v>1463</v>
      </c>
      <c r="D402" s="83"/>
      <c r="E402" s="84">
        <v>396</v>
      </c>
      <c r="F402" s="82" t="s">
        <v>480</v>
      </c>
      <c r="G402" s="114"/>
      <c r="H402" s="82" t="s">
        <v>481</v>
      </c>
      <c r="I402" s="84" t="s">
        <v>482</v>
      </c>
      <c r="J402" s="82">
        <v>1</v>
      </c>
      <c r="K402" s="84" t="s">
        <v>483</v>
      </c>
      <c r="L402" s="104" t="s">
        <v>599</v>
      </c>
      <c r="M402" s="115" t="s">
        <v>1464</v>
      </c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/>
    </row>
    <row r="403" spans="1:24" x14ac:dyDescent="0.25">
      <c r="A403" s="83" t="s">
        <v>1465</v>
      </c>
      <c r="B403" s="82" t="s">
        <v>504</v>
      </c>
      <c r="C403" s="83" t="s">
        <v>1466</v>
      </c>
      <c r="D403" s="83"/>
      <c r="E403" s="84">
        <v>397</v>
      </c>
      <c r="F403" s="82" t="s">
        <v>480</v>
      </c>
      <c r="G403" s="85"/>
      <c r="H403" s="82" t="s">
        <v>481</v>
      </c>
      <c r="I403" s="82" t="s">
        <v>482</v>
      </c>
      <c r="J403" s="82">
        <v>1</v>
      </c>
      <c r="K403" s="82" t="s">
        <v>483</v>
      </c>
      <c r="L403" s="86"/>
      <c r="M403" s="87"/>
      <c r="N403" s="88"/>
      <c r="O403" s="88"/>
      <c r="P403" s="88"/>
      <c r="Q403" s="88"/>
      <c r="R403" s="88"/>
      <c r="S403" s="88"/>
      <c r="T403" s="88"/>
      <c r="U403" s="88"/>
      <c r="V403" s="88"/>
      <c r="W403" s="88"/>
    </row>
    <row r="404" spans="1:24" s="117" customFormat="1" x14ac:dyDescent="0.25">
      <c r="A404" s="104" t="s">
        <v>1467</v>
      </c>
      <c r="B404" s="82" t="s">
        <v>597</v>
      </c>
      <c r="C404" s="104" t="s">
        <v>1468</v>
      </c>
      <c r="D404" s="83"/>
      <c r="E404" s="84">
        <v>398</v>
      </c>
      <c r="F404" s="82" t="s">
        <v>480</v>
      </c>
      <c r="G404" s="114"/>
      <c r="H404" s="82" t="s">
        <v>481</v>
      </c>
      <c r="I404" s="84" t="s">
        <v>482</v>
      </c>
      <c r="J404" s="82">
        <v>1</v>
      </c>
      <c r="K404" s="84" t="s">
        <v>483</v>
      </c>
      <c r="L404" s="104" t="s">
        <v>599</v>
      </c>
      <c r="M404" s="115" t="s">
        <v>1469</v>
      </c>
      <c r="N404" s="116"/>
      <c r="O404" s="116"/>
      <c r="P404" s="116"/>
      <c r="Q404" s="116"/>
      <c r="R404" s="116"/>
      <c r="S404" s="116"/>
      <c r="T404" s="116"/>
      <c r="U404" s="116"/>
      <c r="V404" s="116"/>
      <c r="W404" s="116"/>
      <c r="X404"/>
    </row>
    <row r="405" spans="1:24" x14ac:dyDescent="0.25">
      <c r="A405" s="83" t="s">
        <v>1470</v>
      </c>
      <c r="B405" s="82" t="s">
        <v>504</v>
      </c>
      <c r="C405" s="83" t="s">
        <v>1471</v>
      </c>
      <c r="D405" s="83"/>
      <c r="E405" s="84">
        <v>399</v>
      </c>
      <c r="F405" s="82" t="s">
        <v>480</v>
      </c>
      <c r="G405" s="85"/>
      <c r="H405" s="82" t="s">
        <v>481</v>
      </c>
      <c r="I405" s="82" t="s">
        <v>482</v>
      </c>
      <c r="J405" s="82">
        <v>1</v>
      </c>
      <c r="K405" s="82" t="s">
        <v>483</v>
      </c>
      <c r="L405" s="86"/>
      <c r="M405" s="87"/>
      <c r="N405" s="88"/>
      <c r="O405" s="88"/>
      <c r="P405" s="88"/>
      <c r="Q405" s="88"/>
      <c r="R405" s="88"/>
      <c r="S405" s="88"/>
      <c r="T405" s="88"/>
      <c r="U405" s="88"/>
      <c r="V405" s="88"/>
      <c r="W405" s="88"/>
    </row>
    <row r="406" spans="1:24" s="117" customFormat="1" x14ac:dyDescent="0.25">
      <c r="A406" s="104" t="s">
        <v>1472</v>
      </c>
      <c r="B406" s="82" t="s">
        <v>597</v>
      </c>
      <c r="C406" s="104" t="s">
        <v>1473</v>
      </c>
      <c r="D406" s="83"/>
      <c r="E406" s="84">
        <v>400</v>
      </c>
      <c r="F406" s="82" t="s">
        <v>480</v>
      </c>
      <c r="G406" s="114"/>
      <c r="H406" s="82" t="s">
        <v>481</v>
      </c>
      <c r="I406" s="84" t="s">
        <v>482</v>
      </c>
      <c r="J406" s="82">
        <v>1</v>
      </c>
      <c r="K406" s="84" t="s">
        <v>483</v>
      </c>
      <c r="L406" s="104" t="s">
        <v>599</v>
      </c>
      <c r="M406" s="115" t="s">
        <v>1474</v>
      </c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/>
    </row>
    <row r="407" spans="1:24" x14ac:dyDescent="0.25">
      <c r="A407" s="83" t="s">
        <v>1475</v>
      </c>
      <c r="B407" s="82" t="s">
        <v>504</v>
      </c>
      <c r="C407" s="83" t="s">
        <v>1476</v>
      </c>
      <c r="D407" s="83"/>
      <c r="E407" s="84">
        <v>401</v>
      </c>
      <c r="F407" s="82" t="s">
        <v>480</v>
      </c>
      <c r="G407" s="85"/>
      <c r="H407" s="82" t="s">
        <v>481</v>
      </c>
      <c r="I407" s="82" t="s">
        <v>482</v>
      </c>
      <c r="J407" s="82">
        <v>1</v>
      </c>
      <c r="K407" s="82" t="s">
        <v>483</v>
      </c>
      <c r="L407" s="86"/>
      <c r="M407" s="87"/>
      <c r="N407" s="88"/>
      <c r="O407" s="88"/>
      <c r="P407" s="88"/>
      <c r="Q407" s="88"/>
      <c r="R407" s="88"/>
      <c r="S407" s="88"/>
      <c r="T407" s="88"/>
      <c r="U407" s="88"/>
      <c r="V407" s="88"/>
      <c r="W407" s="88"/>
    </row>
    <row r="408" spans="1:24" s="117" customFormat="1" x14ac:dyDescent="0.25">
      <c r="A408" s="104" t="s">
        <v>1477</v>
      </c>
      <c r="B408" s="82" t="s">
        <v>597</v>
      </c>
      <c r="C408" s="104" t="s">
        <v>1478</v>
      </c>
      <c r="D408" s="83"/>
      <c r="E408" s="84">
        <v>402</v>
      </c>
      <c r="F408" s="82" t="s">
        <v>480</v>
      </c>
      <c r="G408" s="114"/>
      <c r="H408" s="82" t="s">
        <v>481</v>
      </c>
      <c r="I408" s="84" t="s">
        <v>482</v>
      </c>
      <c r="J408" s="82">
        <v>1</v>
      </c>
      <c r="K408" s="84" t="s">
        <v>483</v>
      </c>
      <c r="L408" s="104" t="s">
        <v>599</v>
      </c>
      <c r="M408" s="115" t="s">
        <v>1479</v>
      </c>
      <c r="N408" s="116"/>
      <c r="O408" s="116"/>
      <c r="P408" s="116"/>
      <c r="Q408" s="116"/>
      <c r="R408" s="116"/>
      <c r="S408" s="116"/>
      <c r="T408" s="116"/>
      <c r="U408" s="116"/>
      <c r="V408" s="116"/>
      <c r="W408" s="116"/>
      <c r="X408"/>
    </row>
    <row r="409" spans="1:24" x14ac:dyDescent="0.25">
      <c r="A409" s="81" t="s">
        <v>1480</v>
      </c>
      <c r="B409" s="82" t="s">
        <v>494</v>
      </c>
      <c r="C409" s="83" t="s">
        <v>1481</v>
      </c>
      <c r="D409" s="83" t="s">
        <v>502</v>
      </c>
      <c r="E409" s="84">
        <v>403</v>
      </c>
      <c r="F409" s="82" t="s">
        <v>480</v>
      </c>
      <c r="G409" s="85"/>
      <c r="H409" s="82" t="s">
        <v>481</v>
      </c>
      <c r="I409" s="82" t="s">
        <v>482</v>
      </c>
      <c r="J409" s="82">
        <v>1</v>
      </c>
      <c r="K409" s="82" t="s">
        <v>483</v>
      </c>
      <c r="L409" s="86"/>
      <c r="M409" s="87"/>
      <c r="N409" s="88"/>
      <c r="O409" s="88"/>
      <c r="P409" s="88"/>
      <c r="Q409" s="88"/>
      <c r="R409" s="88"/>
      <c r="S409" s="88"/>
      <c r="T409" s="88"/>
      <c r="U409" s="88"/>
      <c r="V409" s="88"/>
      <c r="W409" s="88"/>
    </row>
    <row r="410" spans="1:24" x14ac:dyDescent="0.25">
      <c r="A410" s="81" t="s">
        <v>1482</v>
      </c>
      <c r="B410" s="82" t="s">
        <v>494</v>
      </c>
      <c r="C410" s="83" t="s">
        <v>1483</v>
      </c>
      <c r="D410" s="83" t="s">
        <v>502</v>
      </c>
      <c r="E410" s="84">
        <v>404</v>
      </c>
      <c r="F410" s="82" t="s">
        <v>480</v>
      </c>
      <c r="G410" s="85"/>
      <c r="H410" s="82" t="s">
        <v>481</v>
      </c>
      <c r="I410" s="82" t="s">
        <v>482</v>
      </c>
      <c r="J410" s="82">
        <v>1</v>
      </c>
      <c r="K410" s="82" t="s">
        <v>483</v>
      </c>
      <c r="L410" s="86"/>
      <c r="M410" s="87"/>
      <c r="N410" s="88"/>
      <c r="O410" s="88"/>
      <c r="P410" s="88"/>
      <c r="Q410" s="88"/>
      <c r="R410" s="88"/>
      <c r="S410" s="88"/>
      <c r="T410" s="88"/>
      <c r="U410" s="88"/>
      <c r="V410" s="88"/>
      <c r="W410" s="88"/>
    </row>
    <row r="411" spans="1:24" x14ac:dyDescent="0.25">
      <c r="A411" s="81" t="s">
        <v>1484</v>
      </c>
      <c r="B411" s="82" t="s">
        <v>494</v>
      </c>
      <c r="C411" s="83" t="s">
        <v>1485</v>
      </c>
      <c r="D411" s="83" t="s">
        <v>502</v>
      </c>
      <c r="E411" s="84">
        <v>405</v>
      </c>
      <c r="F411" s="82" t="s">
        <v>480</v>
      </c>
      <c r="G411" s="85"/>
      <c r="H411" s="82" t="s">
        <v>481</v>
      </c>
      <c r="I411" s="82" t="s">
        <v>482</v>
      </c>
      <c r="J411" s="82">
        <v>1</v>
      </c>
      <c r="K411" s="82" t="s">
        <v>483</v>
      </c>
      <c r="L411" s="86"/>
      <c r="M411" s="87"/>
      <c r="N411" s="88"/>
      <c r="O411" s="88"/>
      <c r="P411" s="88"/>
      <c r="Q411" s="88"/>
      <c r="R411" s="88"/>
      <c r="S411" s="88"/>
      <c r="T411" s="88"/>
      <c r="U411" s="88"/>
      <c r="V411" s="88"/>
      <c r="W411" s="88"/>
    </row>
    <row r="412" spans="1:24" x14ac:dyDescent="0.25">
      <c r="A412" s="81" t="s">
        <v>1486</v>
      </c>
      <c r="B412" s="82" t="s">
        <v>494</v>
      </c>
      <c r="C412" s="83" t="s">
        <v>93</v>
      </c>
      <c r="D412" s="83" t="s">
        <v>502</v>
      </c>
      <c r="E412" s="84">
        <v>406</v>
      </c>
      <c r="F412" s="82" t="s">
        <v>480</v>
      </c>
      <c r="G412" s="85"/>
      <c r="H412" s="82" t="s">
        <v>481</v>
      </c>
      <c r="I412" s="82" t="s">
        <v>482</v>
      </c>
      <c r="J412" s="82">
        <v>1</v>
      </c>
      <c r="K412" s="82" t="s">
        <v>483</v>
      </c>
      <c r="L412" s="86"/>
      <c r="M412" s="87"/>
      <c r="N412" s="88"/>
      <c r="O412" s="88"/>
      <c r="P412" s="88"/>
      <c r="Q412" s="88"/>
      <c r="R412" s="88"/>
      <c r="S412" s="88"/>
      <c r="T412" s="88"/>
      <c r="U412" s="88"/>
      <c r="V412" s="88"/>
      <c r="W412" s="88"/>
    </row>
    <row r="413" spans="1:24" x14ac:dyDescent="0.25">
      <c r="A413" s="81" t="s">
        <v>1487</v>
      </c>
      <c r="B413" s="82" t="s">
        <v>494</v>
      </c>
      <c r="C413" s="83" t="s">
        <v>1488</v>
      </c>
      <c r="D413" s="83" t="s">
        <v>502</v>
      </c>
      <c r="E413" s="84">
        <v>407</v>
      </c>
      <c r="F413" s="82" t="s">
        <v>480</v>
      </c>
      <c r="G413" s="85"/>
      <c r="H413" s="82" t="s">
        <v>481</v>
      </c>
      <c r="I413" s="82" t="s">
        <v>482</v>
      </c>
      <c r="J413" s="82">
        <v>1</v>
      </c>
      <c r="K413" s="82" t="s">
        <v>483</v>
      </c>
      <c r="L413" s="86"/>
      <c r="M413" s="87"/>
      <c r="N413" s="88"/>
      <c r="O413" s="88"/>
      <c r="P413" s="88"/>
      <c r="Q413" s="88"/>
      <c r="R413" s="88"/>
      <c r="S413" s="88"/>
      <c r="T413" s="88"/>
      <c r="U413" s="88"/>
      <c r="V413" s="88"/>
      <c r="W413" s="88"/>
    </row>
    <row r="414" spans="1:24" x14ac:dyDescent="0.25">
      <c r="A414" s="81" t="s">
        <v>1489</v>
      </c>
      <c r="B414" s="82" t="s">
        <v>494</v>
      </c>
      <c r="C414" s="83" t="s">
        <v>1490</v>
      </c>
      <c r="D414" s="83" t="s">
        <v>502</v>
      </c>
      <c r="E414" s="84">
        <v>408</v>
      </c>
      <c r="F414" s="82" t="s">
        <v>480</v>
      </c>
      <c r="G414" s="85"/>
      <c r="H414" s="82" t="s">
        <v>481</v>
      </c>
      <c r="I414" s="82" t="s">
        <v>482</v>
      </c>
      <c r="J414" s="82">
        <v>1</v>
      </c>
      <c r="K414" s="82" t="s">
        <v>483</v>
      </c>
      <c r="L414" s="86"/>
      <c r="M414" s="87"/>
      <c r="N414" s="88"/>
      <c r="O414" s="88"/>
      <c r="P414" s="88"/>
      <c r="Q414" s="88"/>
      <c r="R414" s="88"/>
      <c r="S414" s="88"/>
      <c r="T414" s="88"/>
      <c r="U414" s="88"/>
      <c r="V414" s="88"/>
      <c r="W414" s="88"/>
    </row>
    <row r="415" spans="1:24" x14ac:dyDescent="0.25">
      <c r="A415" s="81" t="s">
        <v>1491</v>
      </c>
      <c r="B415" s="82" t="s">
        <v>494</v>
      </c>
      <c r="C415" s="83" t="s">
        <v>1492</v>
      </c>
      <c r="D415" s="83" t="s">
        <v>502</v>
      </c>
      <c r="E415" s="84">
        <v>409</v>
      </c>
      <c r="F415" s="82" t="s">
        <v>480</v>
      </c>
      <c r="G415" s="85"/>
      <c r="H415" s="82" t="s">
        <v>481</v>
      </c>
      <c r="I415" s="82" t="s">
        <v>482</v>
      </c>
      <c r="J415" s="82">
        <v>1</v>
      </c>
      <c r="K415" s="82" t="s">
        <v>483</v>
      </c>
      <c r="L415" s="86"/>
      <c r="M415" s="87"/>
      <c r="N415" s="88"/>
      <c r="O415" s="88"/>
      <c r="P415" s="88"/>
      <c r="Q415" s="88"/>
      <c r="R415" s="88"/>
      <c r="S415" s="88"/>
      <c r="T415" s="88"/>
      <c r="U415" s="88"/>
      <c r="V415" s="88"/>
      <c r="W415" s="88"/>
    </row>
    <row r="416" spans="1:24" x14ac:dyDescent="0.25">
      <c r="A416" s="83" t="s">
        <v>1493</v>
      </c>
      <c r="B416" s="82" t="s">
        <v>494</v>
      </c>
      <c r="C416" s="83" t="s">
        <v>1494</v>
      </c>
      <c r="D416" s="83" t="s">
        <v>502</v>
      </c>
      <c r="E416" s="84">
        <v>410</v>
      </c>
      <c r="F416" s="82" t="s">
        <v>480</v>
      </c>
      <c r="G416" s="85"/>
      <c r="H416" s="82" t="s">
        <v>481</v>
      </c>
      <c r="I416" s="82" t="s">
        <v>482</v>
      </c>
      <c r="J416" s="82">
        <v>1</v>
      </c>
      <c r="K416" s="82" t="s">
        <v>483</v>
      </c>
      <c r="L416" s="86"/>
      <c r="M416" s="87"/>
      <c r="N416" s="88"/>
      <c r="O416" s="88"/>
      <c r="P416" s="88"/>
      <c r="Q416" s="88"/>
      <c r="R416" s="88"/>
      <c r="S416" s="88"/>
      <c r="T416" s="88"/>
      <c r="U416" s="88"/>
      <c r="V416" s="88"/>
      <c r="W416" s="88"/>
    </row>
    <row r="417" spans="1:23" x14ac:dyDescent="0.25">
      <c r="A417" s="83" t="s">
        <v>1495</v>
      </c>
      <c r="B417" s="119" t="s">
        <v>504</v>
      </c>
      <c r="C417" s="107" t="s">
        <v>1496</v>
      </c>
      <c r="D417" s="83"/>
      <c r="E417" s="84">
        <v>411</v>
      </c>
      <c r="F417" s="82" t="s">
        <v>480</v>
      </c>
      <c r="G417" s="85"/>
      <c r="H417" s="82" t="s">
        <v>481</v>
      </c>
      <c r="I417" s="82" t="s">
        <v>482</v>
      </c>
      <c r="J417" s="82">
        <v>1</v>
      </c>
      <c r="K417" s="82" t="s">
        <v>483</v>
      </c>
      <c r="L417" s="86"/>
      <c r="M417" s="87"/>
      <c r="N417" s="88"/>
      <c r="O417" s="88"/>
      <c r="P417" s="88"/>
      <c r="Q417" s="88"/>
      <c r="R417" s="88"/>
      <c r="S417" s="88"/>
      <c r="T417" s="88"/>
      <c r="U417" s="88"/>
      <c r="V417" s="88"/>
      <c r="W417" s="88"/>
    </row>
    <row r="418" spans="1:23" x14ac:dyDescent="0.25">
      <c r="A418" s="83" t="s">
        <v>1497</v>
      </c>
      <c r="B418" s="119" t="s">
        <v>504</v>
      </c>
      <c r="C418" s="107" t="s">
        <v>1498</v>
      </c>
      <c r="D418" s="83"/>
      <c r="E418" s="84">
        <v>413</v>
      </c>
      <c r="F418" s="82" t="s">
        <v>480</v>
      </c>
      <c r="G418" s="85"/>
      <c r="H418" s="82" t="s">
        <v>481</v>
      </c>
      <c r="I418" s="82" t="s">
        <v>482</v>
      </c>
      <c r="J418" s="82">
        <v>1</v>
      </c>
      <c r="K418" s="82" t="s">
        <v>483</v>
      </c>
      <c r="L418" s="86"/>
      <c r="M418" s="87"/>
      <c r="N418" s="88"/>
      <c r="O418" s="88"/>
      <c r="P418" s="88"/>
      <c r="Q418" s="88"/>
      <c r="R418" s="88"/>
      <c r="S418" s="88"/>
      <c r="T418" s="88"/>
      <c r="U418" s="88"/>
      <c r="V418" s="88"/>
      <c r="W418" s="88"/>
    </row>
    <row r="419" spans="1:23" x14ac:dyDescent="0.25">
      <c r="A419" s="83" t="s">
        <v>1499</v>
      </c>
      <c r="B419" s="119" t="s">
        <v>504</v>
      </c>
      <c r="C419" s="107" t="s">
        <v>1500</v>
      </c>
      <c r="D419" s="83"/>
      <c r="E419" s="84">
        <v>415</v>
      </c>
      <c r="F419" s="82" t="s">
        <v>480</v>
      </c>
      <c r="G419" s="85"/>
      <c r="H419" s="82" t="s">
        <v>481</v>
      </c>
      <c r="I419" s="82" t="s">
        <v>482</v>
      </c>
      <c r="J419" s="82">
        <v>1</v>
      </c>
      <c r="K419" s="82" t="s">
        <v>483</v>
      </c>
      <c r="L419" s="86"/>
      <c r="M419" s="87"/>
      <c r="N419" s="88"/>
      <c r="O419" s="88"/>
      <c r="P419" s="88"/>
      <c r="Q419" s="88"/>
      <c r="R419" s="88"/>
      <c r="S419" s="88"/>
      <c r="T419" s="88"/>
      <c r="U419" s="88"/>
      <c r="V419" s="88"/>
      <c r="W419" s="88"/>
    </row>
    <row r="420" spans="1:23" x14ac:dyDescent="0.25">
      <c r="A420" s="83" t="s">
        <v>1501</v>
      </c>
      <c r="B420" s="119" t="s">
        <v>504</v>
      </c>
      <c r="C420" s="107" t="s">
        <v>1502</v>
      </c>
      <c r="D420" s="83"/>
      <c r="E420" s="84">
        <v>417</v>
      </c>
      <c r="F420" s="82" t="s">
        <v>480</v>
      </c>
      <c r="G420" s="85"/>
      <c r="H420" s="82" t="s">
        <v>481</v>
      </c>
      <c r="I420" s="82" t="s">
        <v>482</v>
      </c>
      <c r="J420" s="82">
        <v>1</v>
      </c>
      <c r="K420" s="82" t="s">
        <v>483</v>
      </c>
      <c r="L420" s="86"/>
      <c r="M420" s="87"/>
      <c r="N420" s="88"/>
      <c r="O420" s="88"/>
      <c r="P420" s="88"/>
      <c r="Q420" s="88"/>
      <c r="R420" s="88"/>
      <c r="S420" s="88"/>
      <c r="T420" s="88"/>
      <c r="U420" s="88"/>
      <c r="V420" s="88"/>
      <c r="W420" s="88"/>
    </row>
    <row r="421" spans="1:23" x14ac:dyDescent="0.25">
      <c r="A421" s="83" t="s">
        <v>1503</v>
      </c>
      <c r="B421" s="119" t="s">
        <v>504</v>
      </c>
      <c r="C421" s="107" t="s">
        <v>1504</v>
      </c>
      <c r="D421" s="83"/>
      <c r="E421" s="84">
        <v>419</v>
      </c>
      <c r="F421" s="82" t="s">
        <v>480</v>
      </c>
      <c r="G421" s="85"/>
      <c r="H421" s="82" t="s">
        <v>481</v>
      </c>
      <c r="I421" s="82" t="s">
        <v>482</v>
      </c>
      <c r="J421" s="82">
        <v>1</v>
      </c>
      <c r="K421" s="82" t="s">
        <v>483</v>
      </c>
      <c r="L421" s="86"/>
      <c r="M421" s="87"/>
      <c r="N421" s="88"/>
      <c r="O421" s="88"/>
      <c r="P421" s="88"/>
      <c r="Q421" s="88"/>
      <c r="R421" s="88"/>
      <c r="S421" s="88"/>
      <c r="T421" s="88"/>
      <c r="U421" s="88"/>
      <c r="V421" s="88"/>
      <c r="W421" s="88"/>
    </row>
    <row r="422" spans="1:23" x14ac:dyDescent="0.25">
      <c r="A422" s="83" t="s">
        <v>1505</v>
      </c>
      <c r="B422" s="119" t="s">
        <v>504</v>
      </c>
      <c r="C422" s="107" t="s">
        <v>1506</v>
      </c>
      <c r="D422" s="83"/>
      <c r="E422" s="84">
        <v>421</v>
      </c>
      <c r="F422" s="82" t="s">
        <v>480</v>
      </c>
      <c r="G422" s="85"/>
      <c r="H422" s="82" t="s">
        <v>481</v>
      </c>
      <c r="I422" s="82" t="s">
        <v>482</v>
      </c>
      <c r="J422" s="82">
        <v>1</v>
      </c>
      <c r="K422" s="82" t="s">
        <v>483</v>
      </c>
      <c r="L422" s="86"/>
      <c r="M422" s="87"/>
      <c r="N422" s="88"/>
      <c r="O422" s="88"/>
      <c r="P422" s="88"/>
      <c r="Q422" s="88"/>
      <c r="R422" s="88"/>
      <c r="S422" s="88"/>
      <c r="T422" s="88"/>
      <c r="U422" s="88"/>
      <c r="V422" s="88"/>
      <c r="W422" s="88"/>
    </row>
    <row r="423" spans="1:23" x14ac:dyDescent="0.25">
      <c r="A423" s="81" t="s">
        <v>1507</v>
      </c>
      <c r="B423" s="119" t="s">
        <v>504</v>
      </c>
      <c r="C423" s="107" t="s">
        <v>1508</v>
      </c>
      <c r="D423" s="83"/>
      <c r="E423" s="84">
        <v>423</v>
      </c>
      <c r="F423" s="82" t="s">
        <v>480</v>
      </c>
      <c r="G423" s="85"/>
      <c r="H423" s="82" t="s">
        <v>481</v>
      </c>
      <c r="I423" s="82" t="s">
        <v>482</v>
      </c>
      <c r="J423" s="82">
        <v>1</v>
      </c>
      <c r="K423" s="82" t="s">
        <v>483</v>
      </c>
      <c r="L423" s="86"/>
      <c r="M423" s="87"/>
      <c r="N423" s="88"/>
      <c r="O423" s="88"/>
      <c r="P423" s="88"/>
      <c r="Q423" s="88"/>
      <c r="R423" s="88"/>
      <c r="S423" s="88"/>
      <c r="T423" s="88"/>
      <c r="U423" s="88"/>
      <c r="V423" s="88"/>
      <c r="W423" s="88"/>
    </row>
    <row r="424" spans="1:23" x14ac:dyDescent="0.25">
      <c r="A424" s="81" t="s">
        <v>1509</v>
      </c>
      <c r="B424" s="82" t="s">
        <v>597</v>
      </c>
      <c r="C424" s="107" t="s">
        <v>1510</v>
      </c>
      <c r="D424" s="83"/>
      <c r="E424" s="84">
        <v>424</v>
      </c>
      <c r="F424" s="82" t="s">
        <v>480</v>
      </c>
      <c r="G424" s="85"/>
      <c r="H424" s="82" t="s">
        <v>481</v>
      </c>
      <c r="I424" s="82" t="s">
        <v>482</v>
      </c>
      <c r="J424" s="82">
        <v>1</v>
      </c>
      <c r="K424" s="82" t="s">
        <v>483</v>
      </c>
      <c r="L424" s="83" t="s">
        <v>599</v>
      </c>
      <c r="M424" s="89" t="s">
        <v>1511</v>
      </c>
      <c r="N424" s="88"/>
      <c r="O424" s="88"/>
      <c r="P424" s="88"/>
      <c r="Q424" s="88"/>
      <c r="R424" s="88"/>
      <c r="S424" s="88"/>
      <c r="T424" s="88"/>
      <c r="U424" s="88"/>
      <c r="V424" s="88"/>
      <c r="W424" s="88"/>
    </row>
    <row r="425" spans="1:23" x14ac:dyDescent="0.25">
      <c r="A425" s="83" t="s">
        <v>1512</v>
      </c>
      <c r="B425" s="119" t="s">
        <v>504</v>
      </c>
      <c r="C425" s="107" t="s">
        <v>1513</v>
      </c>
      <c r="D425" s="83"/>
      <c r="E425" s="84">
        <v>425</v>
      </c>
      <c r="F425" s="82" t="s">
        <v>480</v>
      </c>
      <c r="G425" s="85"/>
      <c r="H425" s="82" t="s">
        <v>481</v>
      </c>
      <c r="I425" s="82" t="s">
        <v>482</v>
      </c>
      <c r="J425" s="82">
        <v>1</v>
      </c>
      <c r="K425" s="82" t="s">
        <v>483</v>
      </c>
      <c r="L425" s="86"/>
      <c r="M425" s="87"/>
      <c r="N425" s="88"/>
      <c r="O425" s="88"/>
      <c r="P425" s="88"/>
      <c r="Q425" s="88"/>
      <c r="R425" s="88"/>
      <c r="S425" s="88"/>
      <c r="T425" s="88"/>
      <c r="U425" s="88"/>
      <c r="V425" s="88"/>
      <c r="W425" s="88"/>
    </row>
    <row r="426" spans="1:23" x14ac:dyDescent="0.25">
      <c r="A426" s="83" t="s">
        <v>1514</v>
      </c>
      <c r="B426" s="82" t="s">
        <v>597</v>
      </c>
      <c r="C426" s="107" t="s">
        <v>1515</v>
      </c>
      <c r="D426" s="83"/>
      <c r="E426" s="84">
        <v>426</v>
      </c>
      <c r="F426" s="82" t="s">
        <v>480</v>
      </c>
      <c r="G426" s="85"/>
      <c r="H426" s="82" t="s">
        <v>481</v>
      </c>
      <c r="I426" s="82" t="s">
        <v>482</v>
      </c>
      <c r="J426" s="82">
        <v>1</v>
      </c>
      <c r="K426" s="82" t="s">
        <v>483</v>
      </c>
      <c r="L426" s="83" t="s">
        <v>599</v>
      </c>
      <c r="M426" s="89" t="s">
        <v>1516</v>
      </c>
      <c r="N426" s="88"/>
      <c r="O426" s="88"/>
      <c r="P426" s="88"/>
      <c r="Q426" s="88"/>
      <c r="R426" s="88"/>
      <c r="S426" s="88"/>
      <c r="T426" s="88"/>
      <c r="U426" s="88"/>
      <c r="V426" s="88"/>
      <c r="W426" s="88"/>
    </row>
    <row r="427" spans="1:23" x14ac:dyDescent="0.25">
      <c r="A427" s="81" t="s">
        <v>1517</v>
      </c>
      <c r="B427" s="119" t="s">
        <v>504</v>
      </c>
      <c r="C427" s="107" t="s">
        <v>1518</v>
      </c>
      <c r="D427" s="83"/>
      <c r="E427" s="84">
        <v>427</v>
      </c>
      <c r="F427" s="82" t="s">
        <v>480</v>
      </c>
      <c r="G427" s="85"/>
      <c r="H427" s="82" t="s">
        <v>481</v>
      </c>
      <c r="I427" s="82" t="s">
        <v>482</v>
      </c>
      <c r="J427" s="82">
        <v>1</v>
      </c>
      <c r="K427" s="82" t="s">
        <v>483</v>
      </c>
      <c r="L427" s="86"/>
      <c r="M427" s="87"/>
      <c r="N427" s="88"/>
      <c r="O427" s="88"/>
      <c r="P427" s="88"/>
      <c r="Q427" s="88"/>
      <c r="R427" s="88"/>
      <c r="S427" s="88"/>
      <c r="T427" s="88"/>
      <c r="U427" s="88"/>
      <c r="V427" s="88"/>
      <c r="W427" s="88"/>
    </row>
    <row r="428" spans="1:23" x14ac:dyDescent="0.25">
      <c r="A428" s="83" t="s">
        <v>1519</v>
      </c>
      <c r="B428" s="82" t="s">
        <v>597</v>
      </c>
      <c r="C428" s="107" t="s">
        <v>1520</v>
      </c>
      <c r="D428" s="83"/>
      <c r="E428" s="84">
        <v>428</v>
      </c>
      <c r="F428" s="82" t="s">
        <v>480</v>
      </c>
      <c r="G428" s="85"/>
      <c r="H428" s="82" t="s">
        <v>481</v>
      </c>
      <c r="I428" s="82" t="s">
        <v>482</v>
      </c>
      <c r="J428" s="82">
        <v>1</v>
      </c>
      <c r="K428" s="82" t="s">
        <v>483</v>
      </c>
      <c r="L428" s="83" t="s">
        <v>599</v>
      </c>
      <c r="M428" s="89" t="s">
        <v>1521</v>
      </c>
      <c r="N428" s="88"/>
      <c r="O428" s="88"/>
      <c r="P428" s="88"/>
      <c r="Q428" s="88"/>
      <c r="R428" s="88"/>
      <c r="S428" s="88"/>
      <c r="T428" s="88"/>
      <c r="U428" s="88"/>
      <c r="V428" s="88"/>
      <c r="W428" s="88"/>
    </row>
    <row r="429" spans="1:23" x14ac:dyDescent="0.25">
      <c r="A429" s="83" t="s">
        <v>1522</v>
      </c>
      <c r="B429" s="119" t="s">
        <v>504</v>
      </c>
      <c r="C429" s="107" t="s">
        <v>1523</v>
      </c>
      <c r="D429" s="83"/>
      <c r="E429" s="84">
        <v>429</v>
      </c>
      <c r="F429" s="82" t="s">
        <v>480</v>
      </c>
      <c r="G429" s="85"/>
      <c r="H429" s="82" t="s">
        <v>481</v>
      </c>
      <c r="I429" s="82" t="s">
        <v>482</v>
      </c>
      <c r="J429" s="82">
        <v>1</v>
      </c>
      <c r="K429" s="82" t="s">
        <v>483</v>
      </c>
      <c r="L429" s="86"/>
      <c r="M429" s="87"/>
      <c r="N429" s="88"/>
      <c r="O429" s="88"/>
      <c r="P429" s="88"/>
      <c r="Q429" s="88"/>
      <c r="R429" s="88"/>
      <c r="S429" s="88"/>
      <c r="T429" s="88"/>
      <c r="U429" s="88"/>
      <c r="V429" s="88"/>
      <c r="W429" s="88"/>
    </row>
    <row r="430" spans="1:23" x14ac:dyDescent="0.25">
      <c r="A430" s="83" t="s">
        <v>1524</v>
      </c>
      <c r="B430" s="119" t="s">
        <v>504</v>
      </c>
      <c r="C430" s="107" t="s">
        <v>1525</v>
      </c>
      <c r="D430" s="83"/>
      <c r="E430" s="84">
        <v>430</v>
      </c>
      <c r="F430" s="82" t="s">
        <v>480</v>
      </c>
      <c r="G430" s="85"/>
      <c r="H430" s="82" t="s">
        <v>481</v>
      </c>
      <c r="I430" s="82" t="s">
        <v>482</v>
      </c>
      <c r="J430" s="82">
        <v>1</v>
      </c>
      <c r="K430" s="82" t="s">
        <v>483</v>
      </c>
      <c r="L430" s="86"/>
      <c r="M430" s="87"/>
      <c r="N430" s="88"/>
      <c r="O430" s="88"/>
      <c r="P430" s="88"/>
      <c r="Q430" s="88"/>
      <c r="R430" s="88"/>
      <c r="S430" s="88"/>
      <c r="T430" s="88"/>
      <c r="U430" s="88"/>
      <c r="V430" s="88"/>
      <c r="W430" s="88"/>
    </row>
    <row r="431" spans="1:23" x14ac:dyDescent="0.25">
      <c r="A431" s="83" t="s">
        <v>1526</v>
      </c>
      <c r="B431" s="82" t="s">
        <v>597</v>
      </c>
      <c r="C431" s="107" t="s">
        <v>1527</v>
      </c>
      <c r="D431" s="83"/>
      <c r="E431" s="84">
        <v>431</v>
      </c>
      <c r="F431" s="82" t="s">
        <v>480</v>
      </c>
      <c r="G431" s="85"/>
      <c r="H431" s="82" t="s">
        <v>481</v>
      </c>
      <c r="I431" s="82" t="s">
        <v>482</v>
      </c>
      <c r="J431" s="82">
        <v>1</v>
      </c>
      <c r="K431" s="82" t="s">
        <v>483</v>
      </c>
      <c r="L431" s="83" t="s">
        <v>599</v>
      </c>
      <c r="M431" s="89" t="s">
        <v>1528</v>
      </c>
      <c r="N431" s="88"/>
      <c r="O431" s="88"/>
      <c r="P431" s="88"/>
      <c r="Q431" s="88"/>
      <c r="R431" s="88"/>
      <c r="S431" s="88"/>
      <c r="T431" s="88"/>
      <c r="U431" s="88"/>
      <c r="V431" s="88"/>
      <c r="W431" s="88"/>
    </row>
    <row r="432" spans="1:23" x14ac:dyDescent="0.25">
      <c r="A432" s="83" t="s">
        <v>1529</v>
      </c>
      <c r="B432" s="82" t="s">
        <v>504</v>
      </c>
      <c r="C432" s="83" t="s">
        <v>1530</v>
      </c>
      <c r="D432" s="83"/>
      <c r="E432" s="84">
        <v>432</v>
      </c>
      <c r="F432" s="82" t="s">
        <v>480</v>
      </c>
      <c r="G432" s="85"/>
      <c r="H432" s="82" t="s">
        <v>481</v>
      </c>
      <c r="I432" s="82" t="s">
        <v>482</v>
      </c>
      <c r="J432" s="82">
        <v>1</v>
      </c>
      <c r="K432" s="82" t="s">
        <v>483</v>
      </c>
      <c r="L432" s="86"/>
      <c r="M432" s="87"/>
      <c r="N432" s="88"/>
      <c r="O432" s="88"/>
      <c r="P432" s="88"/>
      <c r="Q432" s="88"/>
      <c r="R432" s="88"/>
      <c r="S432" s="88"/>
      <c r="T432" s="88"/>
      <c r="U432" s="88"/>
      <c r="V432" s="88"/>
      <c r="W432" s="88"/>
    </row>
    <row r="433" spans="1:23" x14ac:dyDescent="0.25">
      <c r="A433" s="83" t="s">
        <v>1531</v>
      </c>
      <c r="B433" s="82" t="s">
        <v>504</v>
      </c>
      <c r="C433" s="83" t="s">
        <v>1532</v>
      </c>
      <c r="D433" s="83"/>
      <c r="E433" s="84">
        <v>433</v>
      </c>
      <c r="F433" s="82" t="s">
        <v>480</v>
      </c>
      <c r="G433" s="85"/>
      <c r="H433" s="82" t="s">
        <v>481</v>
      </c>
      <c r="I433" s="82" t="s">
        <v>482</v>
      </c>
      <c r="J433" s="82">
        <v>1</v>
      </c>
      <c r="K433" s="82" t="s">
        <v>483</v>
      </c>
      <c r="L433" s="86"/>
      <c r="M433" s="87"/>
      <c r="N433" s="88"/>
      <c r="O433" s="88"/>
      <c r="P433" s="88"/>
      <c r="Q433" s="88"/>
      <c r="R433" s="88"/>
      <c r="S433" s="88"/>
      <c r="T433" s="88"/>
      <c r="U433" s="88"/>
      <c r="V433" s="88"/>
      <c r="W433" s="88"/>
    </row>
    <row r="434" spans="1:23" x14ac:dyDescent="0.25">
      <c r="A434" s="83" t="s">
        <v>1533</v>
      </c>
      <c r="B434" s="82" t="s">
        <v>597</v>
      </c>
      <c r="C434" s="83" t="s">
        <v>1534</v>
      </c>
      <c r="D434" s="83"/>
      <c r="E434" s="84">
        <v>434</v>
      </c>
      <c r="F434" s="82" t="s">
        <v>480</v>
      </c>
      <c r="G434" s="85"/>
      <c r="H434" s="82" t="s">
        <v>481</v>
      </c>
      <c r="I434" s="82" t="s">
        <v>482</v>
      </c>
      <c r="J434" s="82">
        <v>1</v>
      </c>
      <c r="K434" s="82" t="s">
        <v>483</v>
      </c>
      <c r="L434" s="83" t="s">
        <v>599</v>
      </c>
      <c r="M434" s="89" t="s">
        <v>1535</v>
      </c>
      <c r="N434" s="88"/>
      <c r="O434" s="88"/>
      <c r="P434" s="88"/>
      <c r="Q434" s="88"/>
      <c r="R434" s="88"/>
      <c r="S434" s="88"/>
      <c r="T434" s="88"/>
      <c r="U434" s="88"/>
      <c r="V434" s="88"/>
      <c r="W434" s="88"/>
    </row>
    <row r="435" spans="1:23" x14ac:dyDescent="0.25">
      <c r="A435" s="83" t="s">
        <v>1536</v>
      </c>
      <c r="B435" s="82" t="s">
        <v>504</v>
      </c>
      <c r="C435" s="83" t="s">
        <v>1537</v>
      </c>
      <c r="D435" s="83"/>
      <c r="E435" s="84">
        <v>435</v>
      </c>
      <c r="F435" s="82" t="s">
        <v>480</v>
      </c>
      <c r="G435" s="85"/>
      <c r="H435" s="82" t="s">
        <v>481</v>
      </c>
      <c r="I435" s="82" t="s">
        <v>482</v>
      </c>
      <c r="J435" s="82">
        <v>1</v>
      </c>
      <c r="K435" s="82" t="s">
        <v>483</v>
      </c>
      <c r="L435" s="86"/>
      <c r="M435" s="87"/>
      <c r="N435" s="88"/>
      <c r="O435" s="88"/>
      <c r="P435" s="88"/>
      <c r="Q435" s="88"/>
      <c r="R435" s="88"/>
      <c r="S435" s="88"/>
      <c r="T435" s="88"/>
      <c r="U435" s="88"/>
      <c r="V435" s="88"/>
      <c r="W435" s="88"/>
    </row>
    <row r="436" spans="1:23" x14ac:dyDescent="0.25">
      <c r="A436" s="83" t="s">
        <v>1538</v>
      </c>
      <c r="B436" s="82" t="s">
        <v>504</v>
      </c>
      <c r="C436" s="83" t="s">
        <v>1539</v>
      </c>
      <c r="D436" s="83"/>
      <c r="E436" s="84">
        <v>436</v>
      </c>
      <c r="F436" s="82" t="s">
        <v>480</v>
      </c>
      <c r="G436" s="85"/>
      <c r="H436" s="82" t="s">
        <v>481</v>
      </c>
      <c r="I436" s="82" t="s">
        <v>482</v>
      </c>
      <c r="J436" s="82">
        <v>1</v>
      </c>
      <c r="K436" s="82" t="s">
        <v>483</v>
      </c>
      <c r="L436" s="86"/>
      <c r="M436" s="87"/>
      <c r="N436" s="88"/>
      <c r="O436" s="88"/>
      <c r="P436" s="88"/>
      <c r="Q436" s="88"/>
      <c r="R436" s="88"/>
      <c r="S436" s="88"/>
      <c r="T436" s="88"/>
      <c r="U436" s="88"/>
      <c r="V436" s="88"/>
      <c r="W436" s="88"/>
    </row>
    <row r="437" spans="1:23" x14ac:dyDescent="0.25">
      <c r="A437" s="83" t="s">
        <v>1540</v>
      </c>
      <c r="B437" s="82" t="s">
        <v>597</v>
      </c>
      <c r="C437" s="83" t="s">
        <v>1541</v>
      </c>
      <c r="D437" s="83"/>
      <c r="E437" s="84">
        <v>437</v>
      </c>
      <c r="F437" s="82" t="s">
        <v>480</v>
      </c>
      <c r="G437" s="85"/>
      <c r="H437" s="82" t="s">
        <v>481</v>
      </c>
      <c r="I437" s="82" t="s">
        <v>482</v>
      </c>
      <c r="J437" s="82">
        <v>1</v>
      </c>
      <c r="K437" s="82" t="s">
        <v>483</v>
      </c>
      <c r="L437" s="83" t="s">
        <v>599</v>
      </c>
      <c r="M437" s="89" t="s">
        <v>1542</v>
      </c>
      <c r="N437" s="88"/>
      <c r="O437" s="88"/>
      <c r="P437" s="88"/>
      <c r="Q437" s="88"/>
      <c r="R437" s="88"/>
      <c r="S437" s="88"/>
      <c r="T437" s="88"/>
      <c r="U437" s="88"/>
      <c r="V437" s="88"/>
      <c r="W437" s="88"/>
    </row>
    <row r="438" spans="1:23" x14ac:dyDescent="0.25">
      <c r="A438" s="83" t="s">
        <v>1543</v>
      </c>
      <c r="B438" s="82" t="s">
        <v>504</v>
      </c>
      <c r="C438" s="83" t="s">
        <v>1544</v>
      </c>
      <c r="D438" s="83"/>
      <c r="E438" s="84">
        <v>438</v>
      </c>
      <c r="F438" s="82" t="s">
        <v>480</v>
      </c>
      <c r="G438" s="85"/>
      <c r="H438" s="82" t="s">
        <v>481</v>
      </c>
      <c r="I438" s="82" t="s">
        <v>482</v>
      </c>
      <c r="J438" s="82">
        <v>1</v>
      </c>
      <c r="K438" s="82" t="s">
        <v>483</v>
      </c>
      <c r="L438" s="86"/>
      <c r="M438" s="87"/>
      <c r="N438" s="88"/>
      <c r="O438" s="88"/>
      <c r="P438" s="88"/>
      <c r="Q438" s="88"/>
      <c r="R438" s="88"/>
      <c r="S438" s="88"/>
      <c r="T438" s="88"/>
      <c r="U438" s="88"/>
      <c r="V438" s="88"/>
      <c r="W438" s="88"/>
    </row>
    <row r="439" spans="1:23" x14ac:dyDescent="0.25">
      <c r="A439" s="83" t="s">
        <v>1545</v>
      </c>
      <c r="B439" s="82" t="s">
        <v>504</v>
      </c>
      <c r="C439" s="83" t="s">
        <v>1546</v>
      </c>
      <c r="D439" s="83"/>
      <c r="E439" s="84">
        <v>439</v>
      </c>
      <c r="F439" s="82" t="s">
        <v>480</v>
      </c>
      <c r="G439" s="85"/>
      <c r="H439" s="82" t="s">
        <v>481</v>
      </c>
      <c r="I439" s="82" t="s">
        <v>482</v>
      </c>
      <c r="J439" s="82">
        <v>1</v>
      </c>
      <c r="K439" s="82" t="s">
        <v>483</v>
      </c>
      <c r="L439" s="86"/>
      <c r="M439" s="87"/>
      <c r="N439" s="88"/>
      <c r="O439" s="88"/>
      <c r="P439" s="88"/>
      <c r="Q439" s="88"/>
      <c r="R439" s="88"/>
      <c r="S439" s="88"/>
      <c r="T439" s="88"/>
      <c r="U439" s="88"/>
      <c r="V439" s="88"/>
      <c r="W439" s="88"/>
    </row>
    <row r="440" spans="1:23" x14ac:dyDescent="0.25">
      <c r="A440" s="83" t="s">
        <v>1547</v>
      </c>
      <c r="B440" s="82" t="s">
        <v>597</v>
      </c>
      <c r="C440" s="83" t="s">
        <v>1548</v>
      </c>
      <c r="D440" s="83"/>
      <c r="E440" s="84">
        <v>440</v>
      </c>
      <c r="F440" s="82" t="s">
        <v>480</v>
      </c>
      <c r="G440" s="85"/>
      <c r="H440" s="82" t="s">
        <v>481</v>
      </c>
      <c r="I440" s="82" t="s">
        <v>482</v>
      </c>
      <c r="J440" s="82">
        <v>1</v>
      </c>
      <c r="K440" s="82" t="s">
        <v>483</v>
      </c>
      <c r="L440" s="83" t="s">
        <v>599</v>
      </c>
      <c r="M440" s="89" t="s">
        <v>1549</v>
      </c>
      <c r="N440" s="88"/>
      <c r="O440" s="88"/>
      <c r="P440" s="88"/>
      <c r="Q440" s="88"/>
      <c r="R440" s="88"/>
      <c r="S440" s="88"/>
      <c r="T440" s="88"/>
      <c r="U440" s="88"/>
      <c r="V440" s="88"/>
      <c r="W440" s="88"/>
    </row>
    <row r="441" spans="1:23" x14ac:dyDescent="0.25">
      <c r="A441" s="83" t="s">
        <v>1550</v>
      </c>
      <c r="B441" s="82" t="s">
        <v>504</v>
      </c>
      <c r="C441" s="83" t="s">
        <v>1551</v>
      </c>
      <c r="D441" s="83"/>
      <c r="E441" s="84">
        <v>441</v>
      </c>
      <c r="F441" s="82" t="s">
        <v>480</v>
      </c>
      <c r="G441" s="85"/>
      <c r="H441" s="82" t="s">
        <v>481</v>
      </c>
      <c r="I441" s="82" t="s">
        <v>482</v>
      </c>
      <c r="J441" s="82">
        <v>1</v>
      </c>
      <c r="K441" s="82" t="s">
        <v>483</v>
      </c>
      <c r="L441" s="86"/>
      <c r="M441" s="87"/>
      <c r="N441" s="88"/>
      <c r="O441" s="88"/>
      <c r="P441" s="88"/>
      <c r="Q441" s="88"/>
      <c r="R441" s="88"/>
      <c r="S441" s="88"/>
      <c r="T441" s="88"/>
      <c r="U441" s="88"/>
      <c r="V441" s="88"/>
      <c r="W441" s="88"/>
    </row>
    <row r="442" spans="1:23" x14ac:dyDescent="0.25">
      <c r="A442" s="83" t="s">
        <v>1552</v>
      </c>
      <c r="B442" s="82" t="s">
        <v>504</v>
      </c>
      <c r="C442" s="83" t="s">
        <v>1553</v>
      </c>
      <c r="D442" s="83"/>
      <c r="E442" s="84">
        <v>442</v>
      </c>
      <c r="F442" s="82" t="s">
        <v>480</v>
      </c>
      <c r="G442" s="85"/>
      <c r="H442" s="82" t="s">
        <v>481</v>
      </c>
      <c r="I442" s="82" t="s">
        <v>482</v>
      </c>
      <c r="J442" s="82">
        <v>1</v>
      </c>
      <c r="K442" s="82" t="s">
        <v>483</v>
      </c>
      <c r="L442" s="86"/>
      <c r="M442" s="87"/>
      <c r="N442" s="88"/>
      <c r="O442" s="88"/>
      <c r="P442" s="88"/>
      <c r="Q442" s="88"/>
      <c r="R442" s="88"/>
      <c r="S442" s="88"/>
      <c r="T442" s="88"/>
      <c r="U442" s="88"/>
      <c r="V442" s="88"/>
      <c r="W442" s="88"/>
    </row>
    <row r="443" spans="1:23" x14ac:dyDescent="0.25">
      <c r="A443" s="83" t="s">
        <v>1554</v>
      </c>
      <c r="B443" s="82" t="s">
        <v>597</v>
      </c>
      <c r="C443" s="83" t="s">
        <v>1555</v>
      </c>
      <c r="D443" s="83"/>
      <c r="E443" s="84">
        <v>443</v>
      </c>
      <c r="F443" s="82" t="s">
        <v>480</v>
      </c>
      <c r="G443" s="85"/>
      <c r="H443" s="82" t="s">
        <v>481</v>
      </c>
      <c r="I443" s="82" t="s">
        <v>482</v>
      </c>
      <c r="J443" s="82">
        <v>1</v>
      </c>
      <c r="K443" s="82" t="s">
        <v>483</v>
      </c>
      <c r="L443" s="83" t="s">
        <v>599</v>
      </c>
      <c r="M443" s="89" t="s">
        <v>1556</v>
      </c>
      <c r="N443" s="88"/>
      <c r="O443" s="88"/>
      <c r="P443" s="88"/>
      <c r="Q443" s="88"/>
      <c r="R443" s="88"/>
      <c r="S443" s="88"/>
      <c r="T443" s="88"/>
      <c r="U443" s="88"/>
      <c r="V443" s="88"/>
      <c r="W443" s="88"/>
    </row>
    <row r="444" spans="1:23" x14ac:dyDescent="0.25">
      <c r="A444" s="83" t="s">
        <v>1557</v>
      </c>
      <c r="B444" s="82" t="s">
        <v>504</v>
      </c>
      <c r="C444" s="83" t="s">
        <v>1558</v>
      </c>
      <c r="D444" s="83"/>
      <c r="E444" s="84">
        <v>444</v>
      </c>
      <c r="F444" s="82" t="s">
        <v>480</v>
      </c>
      <c r="G444" s="85"/>
      <c r="H444" s="82" t="s">
        <v>481</v>
      </c>
      <c r="I444" s="82" t="s">
        <v>482</v>
      </c>
      <c r="J444" s="82">
        <v>1</v>
      </c>
      <c r="K444" s="82" t="s">
        <v>483</v>
      </c>
      <c r="L444" s="86"/>
      <c r="M444" s="87"/>
      <c r="N444" s="88"/>
      <c r="O444" s="88"/>
      <c r="P444" s="88"/>
      <c r="Q444" s="88"/>
      <c r="R444" s="88"/>
      <c r="S444" s="88"/>
      <c r="T444" s="88"/>
      <c r="U444" s="88"/>
      <c r="V444" s="88"/>
      <c r="W444" s="88"/>
    </row>
    <row r="445" spans="1:23" x14ac:dyDescent="0.25">
      <c r="A445" s="83" t="s">
        <v>1559</v>
      </c>
      <c r="B445" s="82" t="s">
        <v>504</v>
      </c>
      <c r="C445" s="83" t="s">
        <v>1560</v>
      </c>
      <c r="D445" s="83"/>
      <c r="E445" s="84">
        <v>445</v>
      </c>
      <c r="F445" s="82" t="s">
        <v>480</v>
      </c>
      <c r="G445" s="85"/>
      <c r="H445" s="82" t="s">
        <v>481</v>
      </c>
      <c r="I445" s="82" t="s">
        <v>482</v>
      </c>
      <c r="J445" s="82">
        <v>1</v>
      </c>
      <c r="K445" s="82" t="s">
        <v>483</v>
      </c>
      <c r="L445" s="86"/>
      <c r="M445" s="87"/>
      <c r="N445" s="88"/>
      <c r="O445" s="88"/>
      <c r="P445" s="88"/>
      <c r="Q445" s="88"/>
      <c r="R445" s="88"/>
      <c r="S445" s="88"/>
      <c r="T445" s="88"/>
      <c r="U445" s="88"/>
      <c r="V445" s="88"/>
      <c r="W445" s="88"/>
    </row>
    <row r="446" spans="1:23" x14ac:dyDescent="0.25">
      <c r="A446" s="83" t="s">
        <v>1561</v>
      </c>
      <c r="B446" s="82" t="s">
        <v>597</v>
      </c>
      <c r="C446" s="83" t="s">
        <v>1562</v>
      </c>
      <c r="D446" s="83"/>
      <c r="E446" s="84">
        <v>446</v>
      </c>
      <c r="F446" s="82" t="s">
        <v>480</v>
      </c>
      <c r="G446" s="85"/>
      <c r="H446" s="82" t="s">
        <v>481</v>
      </c>
      <c r="I446" s="82" t="s">
        <v>482</v>
      </c>
      <c r="J446" s="82">
        <v>1</v>
      </c>
      <c r="K446" s="82" t="s">
        <v>483</v>
      </c>
      <c r="L446" s="83" t="s">
        <v>599</v>
      </c>
      <c r="M446" s="89" t="s">
        <v>1563</v>
      </c>
      <c r="N446" s="88"/>
      <c r="O446" s="88"/>
      <c r="P446" s="88"/>
      <c r="Q446" s="88"/>
      <c r="R446" s="88"/>
      <c r="S446" s="88"/>
      <c r="T446" s="88"/>
      <c r="U446" s="88"/>
      <c r="V446" s="88"/>
      <c r="W446" s="88"/>
    </row>
    <row r="447" spans="1:23" x14ac:dyDescent="0.25">
      <c r="A447" s="83" t="s">
        <v>1564</v>
      </c>
      <c r="B447" s="82" t="s">
        <v>504</v>
      </c>
      <c r="C447" s="83" t="s">
        <v>1565</v>
      </c>
      <c r="D447" s="83"/>
      <c r="E447" s="84">
        <v>447</v>
      </c>
      <c r="F447" s="82" t="s">
        <v>480</v>
      </c>
      <c r="G447" s="85"/>
      <c r="H447" s="82" t="s">
        <v>481</v>
      </c>
      <c r="I447" s="82" t="s">
        <v>482</v>
      </c>
      <c r="J447" s="82">
        <v>1</v>
      </c>
      <c r="K447" s="82" t="s">
        <v>483</v>
      </c>
      <c r="L447" s="86"/>
      <c r="M447" s="87"/>
      <c r="N447" s="88"/>
      <c r="O447" s="88"/>
      <c r="P447" s="88"/>
      <c r="Q447" s="88"/>
      <c r="R447" s="88"/>
      <c r="S447" s="88"/>
      <c r="T447" s="88"/>
      <c r="U447" s="88"/>
      <c r="V447" s="88"/>
      <c r="W447" s="88"/>
    </row>
    <row r="448" spans="1:23" x14ac:dyDescent="0.25">
      <c r="A448" s="83" t="s">
        <v>1566</v>
      </c>
      <c r="B448" s="82" t="s">
        <v>504</v>
      </c>
      <c r="C448" s="83" t="s">
        <v>1567</v>
      </c>
      <c r="D448" s="83"/>
      <c r="E448" s="84">
        <v>448</v>
      </c>
      <c r="F448" s="82" t="s">
        <v>480</v>
      </c>
      <c r="G448" s="85"/>
      <c r="H448" s="82" t="s">
        <v>481</v>
      </c>
      <c r="I448" s="82" t="s">
        <v>482</v>
      </c>
      <c r="J448" s="82">
        <v>1</v>
      </c>
      <c r="K448" s="82" t="s">
        <v>483</v>
      </c>
      <c r="L448" s="86"/>
      <c r="M448" s="87"/>
      <c r="N448" s="88"/>
      <c r="O448" s="88"/>
      <c r="P448" s="88"/>
      <c r="Q448" s="88"/>
      <c r="R448" s="88"/>
      <c r="S448" s="88"/>
      <c r="T448" s="88"/>
      <c r="U448" s="88"/>
      <c r="V448" s="88"/>
      <c r="W448" s="88"/>
    </row>
    <row r="449" spans="1:23" x14ac:dyDescent="0.25">
      <c r="A449" s="83" t="s">
        <v>1568</v>
      </c>
      <c r="B449" s="82" t="s">
        <v>597</v>
      </c>
      <c r="C449" s="83" t="s">
        <v>1569</v>
      </c>
      <c r="D449" s="83"/>
      <c r="E449" s="84">
        <v>449</v>
      </c>
      <c r="F449" s="82" t="s">
        <v>480</v>
      </c>
      <c r="G449" s="85"/>
      <c r="H449" s="82" t="s">
        <v>481</v>
      </c>
      <c r="I449" s="82" t="s">
        <v>482</v>
      </c>
      <c r="J449" s="82">
        <v>1</v>
      </c>
      <c r="K449" s="82" t="s">
        <v>483</v>
      </c>
      <c r="L449" s="83" t="s">
        <v>599</v>
      </c>
      <c r="M449" s="89" t="s">
        <v>1570</v>
      </c>
      <c r="N449" s="88"/>
      <c r="O449" s="88"/>
      <c r="P449" s="88"/>
      <c r="Q449" s="88"/>
      <c r="R449" s="88"/>
      <c r="S449" s="88"/>
      <c r="T449" s="88"/>
      <c r="U449" s="88"/>
      <c r="V449" s="88"/>
      <c r="W449" s="88"/>
    </row>
    <row r="450" spans="1:23" x14ac:dyDescent="0.25">
      <c r="A450" s="83" t="s">
        <v>1571</v>
      </c>
      <c r="B450" s="82" t="s">
        <v>504</v>
      </c>
      <c r="C450" s="83" t="s">
        <v>1572</v>
      </c>
      <c r="D450" s="83"/>
      <c r="E450" s="84">
        <v>450</v>
      </c>
      <c r="F450" s="82" t="s">
        <v>480</v>
      </c>
      <c r="G450" s="85"/>
      <c r="H450" s="82" t="s">
        <v>481</v>
      </c>
      <c r="I450" s="82" t="s">
        <v>482</v>
      </c>
      <c r="J450" s="82">
        <v>1</v>
      </c>
      <c r="K450" s="82" t="s">
        <v>483</v>
      </c>
      <c r="L450" s="86"/>
      <c r="M450" s="87"/>
      <c r="N450" s="88"/>
      <c r="O450" s="88"/>
      <c r="P450" s="88"/>
      <c r="Q450" s="88"/>
      <c r="R450" s="88"/>
      <c r="S450" s="88"/>
      <c r="T450" s="88"/>
      <c r="U450" s="88"/>
      <c r="V450" s="88"/>
      <c r="W450" s="88"/>
    </row>
    <row r="451" spans="1:23" x14ac:dyDescent="0.25">
      <c r="A451" s="83" t="s">
        <v>1573</v>
      </c>
      <c r="B451" s="82" t="s">
        <v>504</v>
      </c>
      <c r="C451" s="83" t="s">
        <v>1574</v>
      </c>
      <c r="D451" s="83"/>
      <c r="E451" s="84">
        <v>451</v>
      </c>
      <c r="F451" s="82" t="s">
        <v>480</v>
      </c>
      <c r="G451" s="85"/>
      <c r="H451" s="82" t="s">
        <v>481</v>
      </c>
      <c r="I451" s="82" t="s">
        <v>482</v>
      </c>
      <c r="J451" s="82">
        <v>1</v>
      </c>
      <c r="K451" s="82" t="s">
        <v>483</v>
      </c>
      <c r="L451" s="86"/>
      <c r="M451" s="87"/>
      <c r="N451" s="88"/>
      <c r="O451" s="88"/>
      <c r="P451" s="88"/>
      <c r="Q451" s="88"/>
      <c r="R451" s="88"/>
      <c r="S451" s="88"/>
      <c r="T451" s="88"/>
      <c r="U451" s="88"/>
      <c r="V451" s="88"/>
      <c r="W451" s="88"/>
    </row>
    <row r="452" spans="1:23" x14ac:dyDescent="0.25">
      <c r="A452" s="83" t="s">
        <v>1575</v>
      </c>
      <c r="B452" s="82" t="s">
        <v>597</v>
      </c>
      <c r="C452" s="83" t="s">
        <v>1576</v>
      </c>
      <c r="D452" s="83"/>
      <c r="E452" s="84">
        <v>452</v>
      </c>
      <c r="F452" s="82" t="s">
        <v>480</v>
      </c>
      <c r="G452" s="85"/>
      <c r="H452" s="82" t="s">
        <v>481</v>
      </c>
      <c r="I452" s="82" t="s">
        <v>482</v>
      </c>
      <c r="J452" s="82">
        <v>1</v>
      </c>
      <c r="K452" s="82" t="s">
        <v>483</v>
      </c>
      <c r="L452" s="83" t="s">
        <v>599</v>
      </c>
      <c r="M452" s="89" t="s">
        <v>1577</v>
      </c>
      <c r="N452" s="88"/>
      <c r="O452" s="88"/>
      <c r="P452" s="88"/>
      <c r="Q452" s="88"/>
      <c r="R452" s="88"/>
      <c r="S452" s="88"/>
      <c r="T452" s="88"/>
      <c r="U452" s="88"/>
      <c r="V452" s="88"/>
      <c r="W452" s="88"/>
    </row>
    <row r="453" spans="1:23" x14ac:dyDescent="0.25">
      <c r="A453" s="83" t="s">
        <v>1578</v>
      </c>
      <c r="B453" s="82" t="s">
        <v>504</v>
      </c>
      <c r="C453" s="83" t="s">
        <v>1579</v>
      </c>
      <c r="D453" s="83"/>
      <c r="E453" s="84">
        <v>453</v>
      </c>
      <c r="F453" s="82" t="s">
        <v>480</v>
      </c>
      <c r="G453" s="85"/>
      <c r="H453" s="82" t="s">
        <v>481</v>
      </c>
      <c r="I453" s="82" t="s">
        <v>482</v>
      </c>
      <c r="J453" s="82">
        <v>1</v>
      </c>
      <c r="K453" s="82" t="s">
        <v>483</v>
      </c>
      <c r="L453" s="86"/>
      <c r="M453" s="87"/>
      <c r="N453" s="88"/>
      <c r="O453" s="88"/>
      <c r="P453" s="88"/>
      <c r="Q453" s="88"/>
      <c r="R453" s="88"/>
      <c r="S453" s="88"/>
      <c r="T453" s="88"/>
      <c r="U453" s="88"/>
      <c r="V453" s="88"/>
      <c r="W453" s="88"/>
    </row>
    <row r="454" spans="1:23" x14ac:dyDescent="0.25">
      <c r="A454" s="83" t="s">
        <v>1580</v>
      </c>
      <c r="B454" s="82" t="s">
        <v>504</v>
      </c>
      <c r="C454" s="83" t="s">
        <v>1581</v>
      </c>
      <c r="D454" s="83"/>
      <c r="E454" s="84">
        <v>454</v>
      </c>
      <c r="F454" s="82" t="s">
        <v>480</v>
      </c>
      <c r="G454" s="85"/>
      <c r="H454" s="82" t="s">
        <v>481</v>
      </c>
      <c r="I454" s="82" t="s">
        <v>482</v>
      </c>
      <c r="J454" s="82">
        <v>1</v>
      </c>
      <c r="K454" s="82" t="s">
        <v>483</v>
      </c>
      <c r="L454" s="86"/>
      <c r="M454" s="87"/>
      <c r="N454" s="88"/>
      <c r="O454" s="88"/>
      <c r="P454" s="88"/>
      <c r="Q454" s="88"/>
      <c r="R454" s="88"/>
      <c r="S454" s="88"/>
      <c r="T454" s="88"/>
      <c r="U454" s="88"/>
      <c r="V454" s="88"/>
      <c r="W454" s="88"/>
    </row>
    <row r="455" spans="1:23" x14ac:dyDescent="0.25">
      <c r="A455" s="83" t="s">
        <v>1582</v>
      </c>
      <c r="B455" s="82" t="s">
        <v>597</v>
      </c>
      <c r="C455" s="83" t="s">
        <v>1583</v>
      </c>
      <c r="D455" s="83"/>
      <c r="E455" s="84">
        <v>455</v>
      </c>
      <c r="F455" s="82" t="s">
        <v>480</v>
      </c>
      <c r="G455" s="85"/>
      <c r="H455" s="82" t="s">
        <v>481</v>
      </c>
      <c r="I455" s="82" t="s">
        <v>482</v>
      </c>
      <c r="J455" s="82">
        <v>1</v>
      </c>
      <c r="K455" s="82" t="s">
        <v>483</v>
      </c>
      <c r="L455" s="83" t="s">
        <v>599</v>
      </c>
      <c r="M455" s="89" t="s">
        <v>1584</v>
      </c>
      <c r="N455" s="88"/>
      <c r="O455" s="88"/>
      <c r="P455" s="88"/>
      <c r="Q455" s="88"/>
      <c r="R455" s="88"/>
      <c r="S455" s="88"/>
      <c r="T455" s="88"/>
      <c r="U455" s="88"/>
      <c r="V455" s="88"/>
      <c r="W455" s="88"/>
    </row>
    <row r="456" spans="1:23" x14ac:dyDescent="0.25">
      <c r="A456" s="83" t="s">
        <v>1585</v>
      </c>
      <c r="B456" s="82" t="s">
        <v>504</v>
      </c>
      <c r="C456" s="83" t="s">
        <v>1586</v>
      </c>
      <c r="D456" s="83"/>
      <c r="E456" s="84">
        <v>456</v>
      </c>
      <c r="F456" s="82" t="s">
        <v>480</v>
      </c>
      <c r="G456" s="85"/>
      <c r="H456" s="82" t="s">
        <v>481</v>
      </c>
      <c r="I456" s="82" t="s">
        <v>482</v>
      </c>
      <c r="J456" s="82">
        <v>1</v>
      </c>
      <c r="K456" s="82" t="s">
        <v>483</v>
      </c>
      <c r="L456" s="86"/>
      <c r="M456" s="87"/>
      <c r="N456" s="88"/>
      <c r="O456" s="88"/>
      <c r="P456" s="88"/>
      <c r="Q456" s="88"/>
      <c r="R456" s="88"/>
      <c r="S456" s="88"/>
      <c r="T456" s="88"/>
      <c r="U456" s="88"/>
      <c r="V456" s="88"/>
      <c r="W456" s="88"/>
    </row>
    <row r="457" spans="1:23" x14ac:dyDescent="0.25">
      <c r="A457" s="83" t="s">
        <v>1587</v>
      </c>
      <c r="B457" s="82" t="s">
        <v>504</v>
      </c>
      <c r="C457" s="83" t="s">
        <v>1588</v>
      </c>
      <c r="D457" s="83"/>
      <c r="E457" s="84">
        <v>457</v>
      </c>
      <c r="F457" s="82" t="s">
        <v>480</v>
      </c>
      <c r="G457" s="85"/>
      <c r="H457" s="82" t="s">
        <v>481</v>
      </c>
      <c r="I457" s="82" t="s">
        <v>482</v>
      </c>
      <c r="J457" s="82">
        <v>1</v>
      </c>
      <c r="K457" s="82" t="s">
        <v>483</v>
      </c>
      <c r="L457" s="86"/>
      <c r="M457" s="87"/>
      <c r="N457" s="88"/>
      <c r="O457" s="88"/>
      <c r="P457" s="88"/>
      <c r="Q457" s="88"/>
      <c r="R457" s="88"/>
      <c r="S457" s="88"/>
      <c r="T457" s="88"/>
      <c r="U457" s="88"/>
      <c r="V457" s="88"/>
      <c r="W457" s="88"/>
    </row>
    <row r="458" spans="1:23" x14ac:dyDescent="0.25">
      <c r="A458" s="83" t="s">
        <v>1589</v>
      </c>
      <c r="B458" s="82" t="s">
        <v>597</v>
      </c>
      <c r="C458" s="83" t="s">
        <v>1590</v>
      </c>
      <c r="D458" s="83"/>
      <c r="E458" s="84">
        <v>458</v>
      </c>
      <c r="F458" s="82" t="s">
        <v>480</v>
      </c>
      <c r="G458" s="85"/>
      <c r="H458" s="82" t="s">
        <v>481</v>
      </c>
      <c r="I458" s="82" t="s">
        <v>482</v>
      </c>
      <c r="J458" s="82">
        <v>1</v>
      </c>
      <c r="K458" s="82" t="s">
        <v>483</v>
      </c>
      <c r="L458" s="83" t="s">
        <v>599</v>
      </c>
      <c r="M458" s="89" t="s">
        <v>1591</v>
      </c>
      <c r="N458" s="88"/>
      <c r="O458" s="88"/>
      <c r="P458" s="88"/>
      <c r="Q458" s="88"/>
      <c r="R458" s="88"/>
      <c r="S458" s="88"/>
      <c r="T458" s="88"/>
      <c r="U458" s="88"/>
      <c r="V458" s="88"/>
      <c r="W458" s="88"/>
    </row>
    <row r="459" spans="1:23" x14ac:dyDescent="0.25">
      <c r="A459" s="83" t="s">
        <v>1592</v>
      </c>
      <c r="B459" s="82" t="s">
        <v>504</v>
      </c>
      <c r="C459" s="83" t="s">
        <v>1593</v>
      </c>
      <c r="D459" s="83"/>
      <c r="E459" s="84">
        <v>459</v>
      </c>
      <c r="F459" s="82" t="s">
        <v>480</v>
      </c>
      <c r="G459" s="85"/>
      <c r="H459" s="82" t="s">
        <v>481</v>
      </c>
      <c r="I459" s="82" t="s">
        <v>482</v>
      </c>
      <c r="J459" s="82">
        <v>1</v>
      </c>
      <c r="K459" s="82" t="s">
        <v>483</v>
      </c>
      <c r="L459" s="86"/>
      <c r="M459" s="87"/>
      <c r="N459" s="88"/>
      <c r="O459" s="88"/>
      <c r="P459" s="88"/>
      <c r="Q459" s="88"/>
      <c r="R459" s="88"/>
      <c r="S459" s="88"/>
      <c r="T459" s="88"/>
      <c r="U459" s="88"/>
      <c r="V459" s="88"/>
      <c r="W459" s="88"/>
    </row>
    <row r="460" spans="1:23" x14ac:dyDescent="0.25">
      <c r="A460" s="83" t="s">
        <v>1594</v>
      </c>
      <c r="B460" s="82" t="s">
        <v>504</v>
      </c>
      <c r="C460" s="83" t="s">
        <v>1595</v>
      </c>
      <c r="D460" s="83"/>
      <c r="E460" s="84">
        <v>460</v>
      </c>
      <c r="F460" s="82" t="s">
        <v>480</v>
      </c>
      <c r="G460" s="85"/>
      <c r="H460" s="82" t="s">
        <v>481</v>
      </c>
      <c r="I460" s="82" t="s">
        <v>482</v>
      </c>
      <c r="J460" s="82">
        <v>1</v>
      </c>
      <c r="K460" s="82" t="s">
        <v>483</v>
      </c>
      <c r="L460" s="86"/>
      <c r="M460" s="87"/>
      <c r="N460" s="88"/>
      <c r="O460" s="88"/>
      <c r="P460" s="88"/>
      <c r="Q460" s="88"/>
      <c r="R460" s="88"/>
      <c r="S460" s="88"/>
      <c r="T460" s="88"/>
      <c r="U460" s="88"/>
      <c r="V460" s="88"/>
      <c r="W460" s="88"/>
    </row>
    <row r="461" spans="1:23" x14ac:dyDescent="0.25">
      <c r="A461" s="83" t="s">
        <v>1596</v>
      </c>
      <c r="B461" s="82" t="s">
        <v>597</v>
      </c>
      <c r="C461" s="83" t="s">
        <v>1597</v>
      </c>
      <c r="D461" s="83"/>
      <c r="E461" s="84">
        <v>461</v>
      </c>
      <c r="F461" s="82" t="s">
        <v>480</v>
      </c>
      <c r="G461" s="85"/>
      <c r="H461" s="82" t="s">
        <v>481</v>
      </c>
      <c r="I461" s="82" t="s">
        <v>482</v>
      </c>
      <c r="J461" s="82">
        <v>1</v>
      </c>
      <c r="K461" s="82" t="s">
        <v>483</v>
      </c>
      <c r="L461" s="83" t="s">
        <v>599</v>
      </c>
      <c r="M461" s="89" t="s">
        <v>1598</v>
      </c>
      <c r="N461" s="88"/>
      <c r="O461" s="88"/>
      <c r="P461" s="88"/>
      <c r="Q461" s="88"/>
      <c r="R461" s="88"/>
      <c r="S461" s="88"/>
      <c r="T461" s="88"/>
      <c r="U461" s="88"/>
      <c r="V461" s="88"/>
      <c r="W461" s="88"/>
    </row>
    <row r="462" spans="1:23" x14ac:dyDescent="0.25">
      <c r="A462" s="83" t="s">
        <v>1599</v>
      </c>
      <c r="B462" s="82" t="s">
        <v>504</v>
      </c>
      <c r="C462" s="83" t="s">
        <v>1600</v>
      </c>
      <c r="D462" s="83"/>
      <c r="E462" s="84">
        <v>462</v>
      </c>
      <c r="F462" s="82" t="s">
        <v>480</v>
      </c>
      <c r="G462" s="85"/>
      <c r="H462" s="82" t="s">
        <v>481</v>
      </c>
      <c r="I462" s="82" t="s">
        <v>482</v>
      </c>
      <c r="J462" s="82">
        <v>1</v>
      </c>
      <c r="K462" s="82" t="s">
        <v>483</v>
      </c>
      <c r="L462" s="86"/>
      <c r="M462" s="87"/>
      <c r="N462" s="88"/>
      <c r="O462" s="88"/>
      <c r="P462" s="88"/>
      <c r="Q462" s="88"/>
      <c r="R462" s="88"/>
      <c r="S462" s="88"/>
      <c r="T462" s="88"/>
      <c r="U462" s="88"/>
      <c r="V462" s="88"/>
      <c r="W462" s="88"/>
    </row>
    <row r="463" spans="1:23" x14ac:dyDescent="0.25">
      <c r="A463" s="83" t="s">
        <v>1601</v>
      </c>
      <c r="B463" s="82" t="s">
        <v>504</v>
      </c>
      <c r="C463" s="83" t="s">
        <v>1602</v>
      </c>
      <c r="D463" s="83"/>
      <c r="E463" s="84">
        <v>463</v>
      </c>
      <c r="F463" s="82" t="s">
        <v>480</v>
      </c>
      <c r="G463" s="85"/>
      <c r="H463" s="82" t="s">
        <v>481</v>
      </c>
      <c r="I463" s="82" t="s">
        <v>482</v>
      </c>
      <c r="J463" s="82">
        <v>1</v>
      </c>
      <c r="K463" s="82" t="s">
        <v>483</v>
      </c>
      <c r="L463" s="86"/>
      <c r="M463" s="87"/>
      <c r="N463" s="88"/>
      <c r="O463" s="88"/>
      <c r="P463" s="88"/>
      <c r="Q463" s="88"/>
      <c r="R463" s="88"/>
      <c r="S463" s="88"/>
      <c r="T463" s="88"/>
      <c r="U463" s="88"/>
      <c r="V463" s="88"/>
      <c r="W463" s="88"/>
    </row>
    <row r="464" spans="1:23" x14ac:dyDescent="0.25">
      <c r="A464" s="83" t="s">
        <v>1603</v>
      </c>
      <c r="B464" s="82" t="s">
        <v>597</v>
      </c>
      <c r="C464" s="83" t="s">
        <v>1604</v>
      </c>
      <c r="D464" s="83"/>
      <c r="E464" s="84">
        <v>464</v>
      </c>
      <c r="F464" s="82" t="s">
        <v>480</v>
      </c>
      <c r="G464" s="85"/>
      <c r="H464" s="82" t="s">
        <v>481</v>
      </c>
      <c r="I464" s="82" t="s">
        <v>482</v>
      </c>
      <c r="J464" s="82">
        <v>1</v>
      </c>
      <c r="K464" s="82" t="s">
        <v>483</v>
      </c>
      <c r="L464" s="83" t="s">
        <v>599</v>
      </c>
      <c r="M464" s="89" t="s">
        <v>1605</v>
      </c>
      <c r="N464" s="88"/>
      <c r="O464" s="88"/>
      <c r="P464" s="88"/>
      <c r="Q464" s="88"/>
      <c r="R464" s="88"/>
      <c r="S464" s="88"/>
      <c r="T464" s="88"/>
      <c r="U464" s="88"/>
      <c r="V464" s="88"/>
      <c r="W464" s="88"/>
    </row>
    <row r="465" spans="1:23" x14ac:dyDescent="0.25">
      <c r="A465" s="83" t="s">
        <v>1606</v>
      </c>
      <c r="B465" s="82" t="s">
        <v>504</v>
      </c>
      <c r="C465" s="83" t="s">
        <v>1607</v>
      </c>
      <c r="D465" s="83"/>
      <c r="E465" s="84">
        <v>465</v>
      </c>
      <c r="F465" s="82" t="s">
        <v>480</v>
      </c>
      <c r="G465" s="85"/>
      <c r="H465" s="82" t="s">
        <v>481</v>
      </c>
      <c r="I465" s="82" t="s">
        <v>482</v>
      </c>
      <c r="J465" s="82">
        <v>1</v>
      </c>
      <c r="K465" s="82" t="s">
        <v>483</v>
      </c>
      <c r="L465" s="86"/>
      <c r="M465" s="87"/>
      <c r="N465" s="88"/>
      <c r="O465" s="88"/>
      <c r="P465" s="88"/>
      <c r="Q465" s="88"/>
      <c r="R465" s="88"/>
      <c r="S465" s="88"/>
      <c r="T465" s="88"/>
      <c r="U465" s="88"/>
      <c r="V465" s="88"/>
      <c r="W465" s="88"/>
    </row>
    <row r="466" spans="1:23" x14ac:dyDescent="0.25">
      <c r="A466" s="83" t="s">
        <v>1608</v>
      </c>
      <c r="B466" s="82" t="s">
        <v>504</v>
      </c>
      <c r="C466" s="83" t="s">
        <v>1609</v>
      </c>
      <c r="D466" s="83"/>
      <c r="E466" s="84">
        <v>466</v>
      </c>
      <c r="F466" s="82" t="s">
        <v>480</v>
      </c>
      <c r="G466" s="85"/>
      <c r="H466" s="82" t="s">
        <v>481</v>
      </c>
      <c r="I466" s="82" t="s">
        <v>482</v>
      </c>
      <c r="J466" s="82">
        <v>1</v>
      </c>
      <c r="K466" s="82" t="s">
        <v>483</v>
      </c>
      <c r="L466" s="86"/>
      <c r="M466" s="87"/>
      <c r="N466" s="88"/>
      <c r="O466" s="88"/>
      <c r="P466" s="88"/>
      <c r="Q466" s="88"/>
      <c r="R466" s="88"/>
      <c r="S466" s="88"/>
      <c r="T466" s="88"/>
      <c r="U466" s="88"/>
      <c r="V466" s="88"/>
      <c r="W466" s="88"/>
    </row>
    <row r="467" spans="1:23" x14ac:dyDescent="0.25">
      <c r="A467" s="83" t="s">
        <v>1610</v>
      </c>
      <c r="B467" s="82" t="s">
        <v>597</v>
      </c>
      <c r="C467" s="83" t="s">
        <v>1611</v>
      </c>
      <c r="D467" s="83"/>
      <c r="E467" s="84">
        <v>467</v>
      </c>
      <c r="F467" s="82" t="s">
        <v>480</v>
      </c>
      <c r="G467" s="85"/>
      <c r="H467" s="82" t="s">
        <v>481</v>
      </c>
      <c r="I467" s="82" t="s">
        <v>482</v>
      </c>
      <c r="J467" s="82">
        <v>1</v>
      </c>
      <c r="K467" s="82" t="s">
        <v>483</v>
      </c>
      <c r="L467" s="83" t="s">
        <v>599</v>
      </c>
      <c r="M467" s="89" t="s">
        <v>1612</v>
      </c>
      <c r="N467" s="88"/>
      <c r="O467" s="88"/>
      <c r="P467" s="88"/>
      <c r="Q467" s="88"/>
      <c r="R467" s="88"/>
      <c r="S467" s="88"/>
      <c r="T467" s="88"/>
      <c r="U467" s="88"/>
      <c r="V467" s="88"/>
      <c r="W467" s="88"/>
    </row>
    <row r="468" spans="1:23" x14ac:dyDescent="0.25">
      <c r="A468" s="83" t="s">
        <v>1613</v>
      </c>
      <c r="B468" s="82" t="s">
        <v>504</v>
      </c>
      <c r="C468" s="83" t="s">
        <v>1614</v>
      </c>
      <c r="D468" s="83"/>
      <c r="E468" s="84">
        <v>468</v>
      </c>
      <c r="F468" s="82" t="s">
        <v>480</v>
      </c>
      <c r="G468" s="85"/>
      <c r="H468" s="82" t="s">
        <v>481</v>
      </c>
      <c r="I468" s="82" t="s">
        <v>482</v>
      </c>
      <c r="J468" s="82">
        <v>1</v>
      </c>
      <c r="K468" s="82" t="s">
        <v>483</v>
      </c>
      <c r="L468" s="86"/>
      <c r="M468" s="87"/>
      <c r="N468" s="88"/>
      <c r="O468" s="88"/>
      <c r="P468" s="88"/>
      <c r="Q468" s="88"/>
      <c r="R468" s="88"/>
      <c r="S468" s="88"/>
      <c r="T468" s="88"/>
      <c r="U468" s="88"/>
      <c r="V468" s="88"/>
      <c r="W468" s="88"/>
    </row>
    <row r="469" spans="1:23" x14ac:dyDescent="0.25">
      <c r="A469" s="83" t="s">
        <v>1615</v>
      </c>
      <c r="B469" s="82" t="s">
        <v>504</v>
      </c>
      <c r="C469" s="83" t="s">
        <v>1616</v>
      </c>
      <c r="D469" s="83"/>
      <c r="E469" s="84">
        <v>469</v>
      </c>
      <c r="F469" s="82" t="s">
        <v>480</v>
      </c>
      <c r="G469" s="85"/>
      <c r="H469" s="82" t="s">
        <v>481</v>
      </c>
      <c r="I469" s="82" t="s">
        <v>482</v>
      </c>
      <c r="J469" s="82">
        <v>1</v>
      </c>
      <c r="K469" s="82" t="s">
        <v>483</v>
      </c>
      <c r="L469" s="86"/>
      <c r="M469" s="87"/>
      <c r="N469" s="88"/>
      <c r="O469" s="88"/>
      <c r="P469" s="88"/>
      <c r="Q469" s="88"/>
      <c r="R469" s="88"/>
      <c r="S469" s="88"/>
      <c r="T469" s="88"/>
      <c r="U469" s="88"/>
      <c r="V469" s="88"/>
      <c r="W469" s="88"/>
    </row>
    <row r="470" spans="1:23" x14ac:dyDescent="0.25">
      <c r="A470" s="83" t="s">
        <v>1617</v>
      </c>
      <c r="B470" s="82" t="s">
        <v>597</v>
      </c>
      <c r="C470" s="83" t="s">
        <v>1618</v>
      </c>
      <c r="D470" s="83"/>
      <c r="E470" s="84">
        <v>470</v>
      </c>
      <c r="F470" s="82" t="s">
        <v>480</v>
      </c>
      <c r="G470" s="85"/>
      <c r="H470" s="82" t="s">
        <v>481</v>
      </c>
      <c r="I470" s="82" t="s">
        <v>482</v>
      </c>
      <c r="J470" s="82">
        <v>1</v>
      </c>
      <c r="K470" s="82" t="s">
        <v>483</v>
      </c>
      <c r="L470" s="83" t="s">
        <v>599</v>
      </c>
      <c r="M470" s="89" t="s">
        <v>1619</v>
      </c>
      <c r="N470" s="88"/>
      <c r="O470" s="88"/>
      <c r="P470" s="88"/>
      <c r="Q470" s="88"/>
      <c r="R470" s="88"/>
      <c r="S470" s="88"/>
      <c r="T470" s="88"/>
      <c r="U470" s="88"/>
      <c r="V470" s="88"/>
      <c r="W470" s="88"/>
    </row>
    <row r="471" spans="1:23" x14ac:dyDescent="0.25">
      <c r="A471" s="83" t="s">
        <v>1620</v>
      </c>
      <c r="B471" s="82" t="s">
        <v>504</v>
      </c>
      <c r="C471" s="83" t="s">
        <v>1621</v>
      </c>
      <c r="D471" s="83"/>
      <c r="E471" s="84">
        <v>471</v>
      </c>
      <c r="F471" s="82" t="s">
        <v>480</v>
      </c>
      <c r="G471" s="85"/>
      <c r="H471" s="82" t="s">
        <v>481</v>
      </c>
      <c r="I471" s="82" t="s">
        <v>482</v>
      </c>
      <c r="J471" s="82">
        <v>1</v>
      </c>
      <c r="K471" s="82" t="s">
        <v>483</v>
      </c>
      <c r="L471" s="86"/>
      <c r="M471" s="87"/>
      <c r="N471" s="88"/>
      <c r="O471" s="88"/>
      <c r="P471" s="88"/>
      <c r="Q471" s="88"/>
      <c r="R471" s="88"/>
      <c r="S471" s="88"/>
      <c r="T471" s="88"/>
      <c r="U471" s="88"/>
      <c r="V471" s="88"/>
      <c r="W471" s="88"/>
    </row>
    <row r="472" spans="1:23" x14ac:dyDescent="0.25">
      <c r="A472" s="83" t="s">
        <v>1622</v>
      </c>
      <c r="B472" s="82" t="s">
        <v>504</v>
      </c>
      <c r="C472" s="83" t="s">
        <v>1623</v>
      </c>
      <c r="D472" s="83"/>
      <c r="E472" s="84">
        <v>472</v>
      </c>
      <c r="F472" s="82" t="s">
        <v>480</v>
      </c>
      <c r="G472" s="85"/>
      <c r="H472" s="82" t="s">
        <v>481</v>
      </c>
      <c r="I472" s="82" t="s">
        <v>482</v>
      </c>
      <c r="J472" s="82">
        <v>1</v>
      </c>
      <c r="K472" s="82" t="s">
        <v>483</v>
      </c>
      <c r="L472" s="86"/>
      <c r="M472" s="87"/>
      <c r="N472" s="88"/>
      <c r="O472" s="88"/>
      <c r="P472" s="88"/>
      <c r="Q472" s="88"/>
      <c r="R472" s="88"/>
      <c r="S472" s="88"/>
      <c r="T472" s="88"/>
      <c r="U472" s="88"/>
      <c r="V472" s="88"/>
      <c r="W472" s="88"/>
    </row>
    <row r="473" spans="1:23" x14ac:dyDescent="0.25">
      <c r="A473" s="83" t="s">
        <v>1624</v>
      </c>
      <c r="B473" s="82" t="s">
        <v>597</v>
      </c>
      <c r="C473" s="83" t="s">
        <v>1625</v>
      </c>
      <c r="D473" s="83"/>
      <c r="E473" s="84">
        <v>473</v>
      </c>
      <c r="F473" s="82" t="s">
        <v>480</v>
      </c>
      <c r="G473" s="85"/>
      <c r="H473" s="82" t="s">
        <v>481</v>
      </c>
      <c r="I473" s="82" t="s">
        <v>482</v>
      </c>
      <c r="J473" s="82">
        <v>1</v>
      </c>
      <c r="K473" s="82" t="s">
        <v>483</v>
      </c>
      <c r="L473" s="83" t="s">
        <v>599</v>
      </c>
      <c r="M473" s="89" t="s">
        <v>1626</v>
      </c>
      <c r="N473" s="88"/>
      <c r="O473" s="88"/>
      <c r="P473" s="88"/>
      <c r="Q473" s="88"/>
      <c r="R473" s="88"/>
      <c r="S473" s="88"/>
      <c r="T473" s="88"/>
      <c r="U473" s="88"/>
      <c r="V473" s="88"/>
      <c r="W473" s="88"/>
    </row>
    <row r="474" spans="1:23" x14ac:dyDescent="0.25">
      <c r="A474" s="83" t="s">
        <v>1627</v>
      </c>
      <c r="B474" s="82" t="s">
        <v>504</v>
      </c>
      <c r="C474" s="83" t="s">
        <v>1628</v>
      </c>
      <c r="D474" s="83"/>
      <c r="E474" s="84">
        <v>474</v>
      </c>
      <c r="F474" s="82" t="s">
        <v>480</v>
      </c>
      <c r="G474" s="85"/>
      <c r="H474" s="82" t="s">
        <v>481</v>
      </c>
      <c r="I474" s="82" t="s">
        <v>482</v>
      </c>
      <c r="J474" s="82">
        <v>1</v>
      </c>
      <c r="K474" s="82" t="s">
        <v>483</v>
      </c>
      <c r="L474" s="86"/>
      <c r="M474" s="87"/>
      <c r="N474" s="88"/>
      <c r="O474" s="88"/>
      <c r="P474" s="88"/>
      <c r="Q474" s="88"/>
      <c r="R474" s="88"/>
      <c r="S474" s="88"/>
      <c r="T474" s="88"/>
      <c r="U474" s="88"/>
      <c r="V474" s="88"/>
      <c r="W474" s="88"/>
    </row>
    <row r="475" spans="1:23" x14ac:dyDescent="0.25">
      <c r="A475" s="83" t="s">
        <v>1629</v>
      </c>
      <c r="B475" s="82" t="s">
        <v>504</v>
      </c>
      <c r="C475" s="83" t="s">
        <v>1630</v>
      </c>
      <c r="D475" s="83"/>
      <c r="E475" s="84">
        <v>475</v>
      </c>
      <c r="F475" s="82" t="s">
        <v>480</v>
      </c>
      <c r="G475" s="85"/>
      <c r="H475" s="82" t="s">
        <v>481</v>
      </c>
      <c r="I475" s="82" t="s">
        <v>482</v>
      </c>
      <c r="J475" s="82">
        <v>1</v>
      </c>
      <c r="K475" s="82" t="s">
        <v>483</v>
      </c>
      <c r="L475" s="86"/>
      <c r="M475" s="87"/>
      <c r="N475" s="88"/>
      <c r="O475" s="88"/>
      <c r="P475" s="88"/>
      <c r="Q475" s="88"/>
      <c r="R475" s="88"/>
      <c r="S475" s="88"/>
      <c r="T475" s="88"/>
      <c r="U475" s="88"/>
      <c r="V475" s="88"/>
      <c r="W475" s="88"/>
    </row>
    <row r="476" spans="1:23" x14ac:dyDescent="0.25">
      <c r="A476" s="83" t="s">
        <v>1631</v>
      </c>
      <c r="B476" s="82" t="s">
        <v>597</v>
      </c>
      <c r="C476" s="83" t="s">
        <v>1632</v>
      </c>
      <c r="D476" s="83"/>
      <c r="E476" s="84">
        <v>476</v>
      </c>
      <c r="F476" s="82" t="s">
        <v>480</v>
      </c>
      <c r="G476" s="85"/>
      <c r="H476" s="82" t="s">
        <v>481</v>
      </c>
      <c r="I476" s="82" t="s">
        <v>482</v>
      </c>
      <c r="J476" s="82">
        <v>1</v>
      </c>
      <c r="K476" s="82" t="s">
        <v>483</v>
      </c>
      <c r="L476" s="83" t="s">
        <v>599</v>
      </c>
      <c r="M476" s="89" t="s">
        <v>1633</v>
      </c>
      <c r="N476" s="88"/>
      <c r="O476" s="88"/>
      <c r="P476" s="88"/>
      <c r="Q476" s="88"/>
      <c r="R476" s="88"/>
      <c r="S476" s="88"/>
      <c r="T476" s="88"/>
      <c r="U476" s="88"/>
      <c r="V476" s="88"/>
      <c r="W476" s="88"/>
    </row>
    <row r="477" spans="1:23" x14ac:dyDescent="0.25">
      <c r="A477" s="83" t="s">
        <v>1634</v>
      </c>
      <c r="B477" s="82" t="s">
        <v>504</v>
      </c>
      <c r="C477" s="83" t="s">
        <v>1635</v>
      </c>
      <c r="D477" s="83"/>
      <c r="E477" s="84">
        <v>477</v>
      </c>
      <c r="F477" s="82" t="s">
        <v>480</v>
      </c>
      <c r="G477" s="85"/>
      <c r="H477" s="82" t="s">
        <v>481</v>
      </c>
      <c r="I477" s="82" t="s">
        <v>482</v>
      </c>
      <c r="J477" s="82">
        <v>1</v>
      </c>
      <c r="K477" s="82" t="s">
        <v>483</v>
      </c>
      <c r="L477" s="86"/>
      <c r="M477" s="87"/>
      <c r="N477" s="88"/>
      <c r="O477" s="88"/>
      <c r="P477" s="88"/>
      <c r="Q477" s="88"/>
      <c r="R477" s="88"/>
      <c r="S477" s="88"/>
      <c r="T477" s="88"/>
      <c r="U477" s="88"/>
      <c r="V477" s="88"/>
      <c r="W477" s="88"/>
    </row>
    <row r="478" spans="1:23" x14ac:dyDescent="0.25">
      <c r="A478" s="83" t="s">
        <v>1636</v>
      </c>
      <c r="B478" s="82" t="s">
        <v>597</v>
      </c>
      <c r="C478" s="83" t="s">
        <v>1637</v>
      </c>
      <c r="D478" s="83"/>
      <c r="E478" s="84">
        <v>478</v>
      </c>
      <c r="F478" s="82" t="s">
        <v>480</v>
      </c>
      <c r="G478" s="85"/>
      <c r="H478" s="82" t="s">
        <v>481</v>
      </c>
      <c r="I478" s="82" t="s">
        <v>482</v>
      </c>
      <c r="J478" s="82">
        <v>1</v>
      </c>
      <c r="K478" s="82" t="s">
        <v>483</v>
      </c>
      <c r="L478" s="83" t="s">
        <v>599</v>
      </c>
      <c r="M478" s="89" t="s">
        <v>1638</v>
      </c>
      <c r="N478" s="88"/>
      <c r="O478" s="88"/>
      <c r="P478" s="88"/>
      <c r="Q478" s="88"/>
      <c r="R478" s="88"/>
      <c r="S478" s="88"/>
      <c r="T478" s="88"/>
      <c r="U478" s="88"/>
      <c r="V478" s="88"/>
      <c r="W478" s="88"/>
    </row>
    <row r="479" spans="1:23" x14ac:dyDescent="0.25">
      <c r="A479" s="83" t="s">
        <v>1639</v>
      </c>
      <c r="B479" s="82" t="s">
        <v>504</v>
      </c>
      <c r="C479" s="83" t="s">
        <v>1640</v>
      </c>
      <c r="D479" s="83"/>
      <c r="E479" s="84">
        <v>479</v>
      </c>
      <c r="F479" s="82" t="s">
        <v>480</v>
      </c>
      <c r="G479" s="85"/>
      <c r="H479" s="82" t="s">
        <v>481</v>
      </c>
      <c r="I479" s="82" t="s">
        <v>482</v>
      </c>
      <c r="J479" s="82">
        <v>1</v>
      </c>
      <c r="K479" s="82" t="s">
        <v>483</v>
      </c>
      <c r="L479" s="86"/>
      <c r="M479" s="87"/>
      <c r="N479" s="88"/>
      <c r="O479" s="88"/>
      <c r="P479" s="88"/>
      <c r="Q479" s="88"/>
      <c r="R479" s="88"/>
      <c r="S479" s="88"/>
      <c r="T479" s="88"/>
      <c r="U479" s="88"/>
      <c r="V479" s="88"/>
      <c r="W479" s="88"/>
    </row>
    <row r="480" spans="1:23" x14ac:dyDescent="0.25">
      <c r="A480" s="83" t="s">
        <v>1641</v>
      </c>
      <c r="B480" s="82" t="s">
        <v>597</v>
      </c>
      <c r="C480" s="83" t="s">
        <v>1642</v>
      </c>
      <c r="D480" s="83"/>
      <c r="E480" s="84">
        <v>480</v>
      </c>
      <c r="F480" s="82" t="s">
        <v>480</v>
      </c>
      <c r="G480" s="85"/>
      <c r="H480" s="82" t="s">
        <v>481</v>
      </c>
      <c r="I480" s="82" t="s">
        <v>482</v>
      </c>
      <c r="J480" s="82">
        <v>1</v>
      </c>
      <c r="K480" s="82" t="s">
        <v>483</v>
      </c>
      <c r="L480" s="83" t="s">
        <v>599</v>
      </c>
      <c r="M480" s="89" t="s">
        <v>1643</v>
      </c>
      <c r="N480" s="88"/>
      <c r="O480" s="88"/>
      <c r="P480" s="88"/>
      <c r="Q480" s="88"/>
      <c r="R480" s="88"/>
      <c r="S480" s="88"/>
      <c r="T480" s="88"/>
      <c r="U480" s="88"/>
      <c r="V480" s="88"/>
      <c r="W480" s="88"/>
    </row>
    <row r="481" spans="1:23" x14ac:dyDescent="0.25">
      <c r="A481" s="83" t="s">
        <v>1644</v>
      </c>
      <c r="B481" s="82" t="s">
        <v>504</v>
      </c>
      <c r="C481" s="83" t="s">
        <v>1645</v>
      </c>
      <c r="D481" s="83"/>
      <c r="E481" s="84">
        <v>481</v>
      </c>
      <c r="F481" s="82" t="s">
        <v>480</v>
      </c>
      <c r="G481" s="85"/>
      <c r="H481" s="82" t="s">
        <v>481</v>
      </c>
      <c r="I481" s="82" t="s">
        <v>482</v>
      </c>
      <c r="J481" s="82">
        <v>1</v>
      </c>
      <c r="K481" s="82" t="s">
        <v>483</v>
      </c>
      <c r="L481" s="86"/>
      <c r="M481" s="87"/>
      <c r="N481" s="88"/>
      <c r="O481" s="88"/>
      <c r="P481" s="88"/>
      <c r="Q481" s="88"/>
      <c r="R481" s="88"/>
      <c r="S481" s="88"/>
      <c r="T481" s="88"/>
      <c r="U481" s="88"/>
      <c r="V481" s="88"/>
      <c r="W481" s="88"/>
    </row>
    <row r="482" spans="1:23" x14ac:dyDescent="0.25">
      <c r="A482" s="83" t="s">
        <v>1646</v>
      </c>
      <c r="B482" s="82" t="s">
        <v>597</v>
      </c>
      <c r="C482" s="83" t="s">
        <v>1647</v>
      </c>
      <c r="D482" s="83"/>
      <c r="E482" s="84">
        <v>482</v>
      </c>
      <c r="F482" s="82" t="s">
        <v>480</v>
      </c>
      <c r="G482" s="85"/>
      <c r="H482" s="82" t="s">
        <v>481</v>
      </c>
      <c r="I482" s="82" t="s">
        <v>482</v>
      </c>
      <c r="J482" s="82">
        <v>1</v>
      </c>
      <c r="K482" s="82" t="s">
        <v>483</v>
      </c>
      <c r="L482" s="83" t="s">
        <v>599</v>
      </c>
      <c r="M482" s="89" t="s">
        <v>1648</v>
      </c>
      <c r="N482" s="88"/>
      <c r="O482" s="88"/>
      <c r="P482" s="88"/>
      <c r="Q482" s="88"/>
      <c r="R482" s="88"/>
      <c r="S482" s="88"/>
      <c r="T482" s="88"/>
      <c r="U482" s="88"/>
      <c r="V482" s="88"/>
      <c r="W482" s="88"/>
    </row>
    <row r="483" spans="1:23" x14ac:dyDescent="0.25">
      <c r="A483" s="83" t="s">
        <v>1649</v>
      </c>
      <c r="B483" s="82" t="s">
        <v>504</v>
      </c>
      <c r="C483" s="83" t="s">
        <v>1650</v>
      </c>
      <c r="D483" s="83"/>
      <c r="E483" s="84">
        <v>483</v>
      </c>
      <c r="F483" s="82" t="s">
        <v>480</v>
      </c>
      <c r="G483" s="85"/>
      <c r="H483" s="82" t="s">
        <v>481</v>
      </c>
      <c r="I483" s="82" t="s">
        <v>482</v>
      </c>
      <c r="J483" s="82">
        <v>1</v>
      </c>
      <c r="K483" s="82" t="s">
        <v>483</v>
      </c>
      <c r="L483" s="86"/>
      <c r="M483" s="87"/>
      <c r="N483" s="88"/>
      <c r="O483" s="88"/>
      <c r="P483" s="88"/>
      <c r="Q483" s="88"/>
      <c r="R483" s="88"/>
      <c r="S483" s="88"/>
      <c r="T483" s="88"/>
      <c r="U483" s="88"/>
      <c r="V483" s="88"/>
      <c r="W483" s="88"/>
    </row>
    <row r="484" spans="1:23" x14ac:dyDescent="0.25">
      <c r="A484" s="83" t="s">
        <v>1651</v>
      </c>
      <c r="B484" s="82" t="s">
        <v>597</v>
      </c>
      <c r="C484" s="83" t="s">
        <v>1652</v>
      </c>
      <c r="D484" s="83"/>
      <c r="E484" s="84">
        <v>484</v>
      </c>
      <c r="F484" s="82" t="s">
        <v>480</v>
      </c>
      <c r="G484" s="85"/>
      <c r="H484" s="82" t="s">
        <v>481</v>
      </c>
      <c r="I484" s="82" t="s">
        <v>482</v>
      </c>
      <c r="J484" s="82">
        <v>1</v>
      </c>
      <c r="K484" s="82" t="s">
        <v>483</v>
      </c>
      <c r="L484" s="83" t="s">
        <v>599</v>
      </c>
      <c r="M484" s="89" t="s">
        <v>1653</v>
      </c>
      <c r="N484" s="88"/>
      <c r="O484" s="88"/>
      <c r="P484" s="88"/>
      <c r="Q484" s="88"/>
      <c r="R484" s="88"/>
      <c r="S484" s="88"/>
      <c r="T484" s="88"/>
      <c r="U484" s="88"/>
      <c r="V484" s="88"/>
      <c r="W484" s="88"/>
    </row>
    <row r="485" spans="1:23" x14ac:dyDescent="0.25">
      <c r="A485" s="83" t="s">
        <v>1654</v>
      </c>
      <c r="B485" s="82" t="s">
        <v>504</v>
      </c>
      <c r="C485" s="83" t="s">
        <v>1655</v>
      </c>
      <c r="D485" s="83"/>
      <c r="E485" s="84">
        <v>485</v>
      </c>
      <c r="F485" s="82" t="s">
        <v>480</v>
      </c>
      <c r="G485" s="85"/>
      <c r="H485" s="82" t="s">
        <v>481</v>
      </c>
      <c r="I485" s="82" t="s">
        <v>482</v>
      </c>
      <c r="J485" s="82">
        <v>1</v>
      </c>
      <c r="K485" s="82" t="s">
        <v>483</v>
      </c>
      <c r="L485" s="86"/>
      <c r="M485" s="87"/>
      <c r="N485" s="88"/>
      <c r="O485" s="88"/>
      <c r="P485" s="88"/>
      <c r="Q485" s="88"/>
      <c r="R485" s="88"/>
      <c r="S485" s="88"/>
      <c r="T485" s="88"/>
      <c r="U485" s="88"/>
      <c r="V485" s="88"/>
      <c r="W485" s="88"/>
    </row>
    <row r="486" spans="1:23" x14ac:dyDescent="0.25">
      <c r="A486" s="83" t="s">
        <v>1656</v>
      </c>
      <c r="B486" s="82" t="s">
        <v>597</v>
      </c>
      <c r="C486" s="83" t="s">
        <v>1657</v>
      </c>
      <c r="D486" s="83"/>
      <c r="E486" s="84">
        <v>486</v>
      </c>
      <c r="F486" s="82" t="s">
        <v>480</v>
      </c>
      <c r="G486" s="85"/>
      <c r="H486" s="82" t="s">
        <v>481</v>
      </c>
      <c r="I486" s="82" t="s">
        <v>482</v>
      </c>
      <c r="J486" s="82">
        <v>1</v>
      </c>
      <c r="K486" s="82" t="s">
        <v>483</v>
      </c>
      <c r="L486" s="83" t="s">
        <v>599</v>
      </c>
      <c r="M486" s="89" t="s">
        <v>1658</v>
      </c>
      <c r="N486" s="88"/>
      <c r="O486" s="88"/>
      <c r="P486" s="88"/>
      <c r="Q486" s="88"/>
      <c r="R486" s="88"/>
      <c r="S486" s="88"/>
      <c r="T486" s="88"/>
      <c r="U486" s="88"/>
      <c r="V486" s="88"/>
      <c r="W486" s="88"/>
    </row>
    <row r="487" spans="1:23" x14ac:dyDescent="0.25">
      <c r="A487" s="83" t="s">
        <v>1659</v>
      </c>
      <c r="B487" s="82" t="s">
        <v>504</v>
      </c>
      <c r="C487" s="83" t="s">
        <v>1660</v>
      </c>
      <c r="D487" s="83"/>
      <c r="E487" s="84">
        <v>487</v>
      </c>
      <c r="F487" s="82" t="s">
        <v>480</v>
      </c>
      <c r="G487" s="85"/>
      <c r="H487" s="82" t="s">
        <v>481</v>
      </c>
      <c r="I487" s="82" t="s">
        <v>482</v>
      </c>
      <c r="J487" s="82">
        <v>1</v>
      </c>
      <c r="K487" s="82" t="s">
        <v>483</v>
      </c>
      <c r="L487" s="86"/>
      <c r="M487" s="87"/>
      <c r="N487" s="88"/>
      <c r="O487" s="88"/>
      <c r="P487" s="88"/>
      <c r="Q487" s="88"/>
      <c r="R487" s="88"/>
      <c r="S487" s="88"/>
      <c r="T487" s="88"/>
      <c r="U487" s="88"/>
      <c r="V487" s="88"/>
      <c r="W487" s="88"/>
    </row>
    <row r="488" spans="1:23" x14ac:dyDescent="0.25">
      <c r="A488" s="83" t="s">
        <v>1661</v>
      </c>
      <c r="B488" s="82" t="s">
        <v>597</v>
      </c>
      <c r="C488" s="83" t="s">
        <v>1662</v>
      </c>
      <c r="D488" s="83"/>
      <c r="E488" s="84">
        <v>488</v>
      </c>
      <c r="F488" s="82" t="s">
        <v>480</v>
      </c>
      <c r="G488" s="85"/>
      <c r="H488" s="82" t="s">
        <v>481</v>
      </c>
      <c r="I488" s="82" t="s">
        <v>482</v>
      </c>
      <c r="J488" s="82">
        <v>1</v>
      </c>
      <c r="K488" s="82" t="s">
        <v>483</v>
      </c>
      <c r="L488" s="83" t="s">
        <v>599</v>
      </c>
      <c r="M488" s="89" t="s">
        <v>1663</v>
      </c>
      <c r="N488" s="88"/>
      <c r="O488" s="88"/>
      <c r="P488" s="88"/>
      <c r="Q488" s="88"/>
      <c r="R488" s="88"/>
      <c r="S488" s="88"/>
      <c r="T488" s="88"/>
      <c r="U488" s="88"/>
      <c r="V488" s="88"/>
      <c r="W488" s="88"/>
    </row>
    <row r="489" spans="1:23" x14ac:dyDescent="0.25">
      <c r="A489" s="83" t="s">
        <v>1664</v>
      </c>
      <c r="B489" s="82" t="s">
        <v>504</v>
      </c>
      <c r="C489" s="83" t="s">
        <v>1665</v>
      </c>
      <c r="D489" s="83"/>
      <c r="E489" s="84">
        <v>489</v>
      </c>
      <c r="F489" s="82" t="s">
        <v>480</v>
      </c>
      <c r="G489" s="85"/>
      <c r="H489" s="82" t="s">
        <v>481</v>
      </c>
      <c r="I489" s="82" t="s">
        <v>482</v>
      </c>
      <c r="J489" s="82">
        <v>1</v>
      </c>
      <c r="K489" s="82" t="s">
        <v>483</v>
      </c>
      <c r="L489" s="86"/>
      <c r="M489" s="87"/>
      <c r="N489" s="88"/>
      <c r="O489" s="88"/>
      <c r="P489" s="88"/>
      <c r="Q489" s="88"/>
      <c r="R489" s="88"/>
      <c r="S489" s="88"/>
      <c r="T489" s="88"/>
      <c r="U489" s="88"/>
      <c r="V489" s="88"/>
      <c r="W489" s="88"/>
    </row>
    <row r="490" spans="1:23" x14ac:dyDescent="0.25">
      <c r="A490" s="83" t="s">
        <v>1666</v>
      </c>
      <c r="B490" s="82" t="s">
        <v>597</v>
      </c>
      <c r="C490" s="83" t="s">
        <v>1667</v>
      </c>
      <c r="D490" s="83"/>
      <c r="E490" s="84">
        <v>490</v>
      </c>
      <c r="F490" s="82" t="s">
        <v>480</v>
      </c>
      <c r="G490" s="85"/>
      <c r="H490" s="82" t="s">
        <v>481</v>
      </c>
      <c r="I490" s="82" t="s">
        <v>482</v>
      </c>
      <c r="J490" s="82">
        <v>1</v>
      </c>
      <c r="K490" s="82" t="s">
        <v>483</v>
      </c>
      <c r="L490" s="83" t="s">
        <v>599</v>
      </c>
      <c r="M490" s="89" t="s">
        <v>1668</v>
      </c>
      <c r="N490" s="88"/>
      <c r="O490" s="88"/>
      <c r="P490" s="88"/>
      <c r="Q490" s="88"/>
      <c r="R490" s="88"/>
      <c r="S490" s="88"/>
      <c r="T490" s="88"/>
      <c r="U490" s="88"/>
      <c r="V490" s="88"/>
      <c r="W490" s="88"/>
    </row>
    <row r="491" spans="1:23" x14ac:dyDescent="0.25">
      <c r="A491" s="83" t="s">
        <v>1669</v>
      </c>
      <c r="B491" s="82" t="s">
        <v>494</v>
      </c>
      <c r="C491" s="83" t="s">
        <v>1670</v>
      </c>
      <c r="D491" s="83" t="s">
        <v>502</v>
      </c>
      <c r="E491" s="84">
        <v>491</v>
      </c>
      <c r="F491" s="82" t="s">
        <v>480</v>
      </c>
      <c r="G491" s="85"/>
      <c r="H491" s="82" t="s">
        <v>481</v>
      </c>
      <c r="I491" s="82" t="s">
        <v>482</v>
      </c>
      <c r="J491" s="82">
        <v>1</v>
      </c>
      <c r="K491" s="82" t="s">
        <v>483</v>
      </c>
      <c r="L491" s="86"/>
      <c r="M491" s="87"/>
      <c r="N491" s="88"/>
      <c r="O491" s="88"/>
      <c r="P491" s="88"/>
      <c r="Q491" s="88"/>
      <c r="R491" s="88"/>
      <c r="S491" s="88"/>
      <c r="T491" s="88"/>
      <c r="U491" s="88"/>
      <c r="V491" s="88"/>
      <c r="W491" s="88"/>
    </row>
    <row r="492" spans="1:23" x14ac:dyDescent="0.25">
      <c r="A492" s="83" t="s">
        <v>1671</v>
      </c>
      <c r="B492" s="82" t="s">
        <v>494</v>
      </c>
      <c r="C492" s="83" t="s">
        <v>1672</v>
      </c>
      <c r="D492" s="83" t="s">
        <v>502</v>
      </c>
      <c r="E492" s="84">
        <v>492</v>
      </c>
      <c r="F492" s="82" t="s">
        <v>480</v>
      </c>
      <c r="G492" s="85"/>
      <c r="H492" s="82" t="s">
        <v>481</v>
      </c>
      <c r="I492" s="82" t="s">
        <v>482</v>
      </c>
      <c r="J492" s="82">
        <v>1</v>
      </c>
      <c r="K492" s="82" t="s">
        <v>483</v>
      </c>
      <c r="L492" s="86"/>
      <c r="M492" s="87"/>
      <c r="N492" s="88"/>
      <c r="O492" s="88"/>
      <c r="P492" s="88"/>
      <c r="Q492" s="88"/>
      <c r="R492" s="88"/>
      <c r="S492" s="88"/>
      <c r="T492" s="88"/>
      <c r="U492" s="88"/>
      <c r="V492" s="88"/>
      <c r="W492" s="88"/>
    </row>
    <row r="493" spans="1:23" x14ac:dyDescent="0.25">
      <c r="A493" s="83" t="s">
        <v>1673</v>
      </c>
      <c r="B493" s="82" t="s">
        <v>1674</v>
      </c>
      <c r="C493" s="83" t="s">
        <v>1675</v>
      </c>
      <c r="D493" s="83"/>
      <c r="E493" s="84">
        <v>493</v>
      </c>
      <c r="F493" s="82" t="s">
        <v>480</v>
      </c>
      <c r="G493" s="85"/>
      <c r="H493" s="82" t="s">
        <v>481</v>
      </c>
      <c r="I493" s="82" t="s">
        <v>482</v>
      </c>
      <c r="J493" s="82">
        <v>1</v>
      </c>
      <c r="K493" s="82" t="s">
        <v>483</v>
      </c>
      <c r="L493" s="86"/>
      <c r="M493" s="87"/>
      <c r="N493" s="88"/>
      <c r="O493" s="88"/>
      <c r="P493" s="88"/>
      <c r="Q493" s="88"/>
      <c r="R493" s="88"/>
      <c r="S493" s="88"/>
      <c r="T493" s="88"/>
      <c r="U493" s="88"/>
      <c r="V493" s="88"/>
      <c r="W493" s="88"/>
    </row>
    <row r="494" spans="1:23" x14ac:dyDescent="0.25">
      <c r="A494" s="83" t="s">
        <v>1676</v>
      </c>
      <c r="B494" s="82" t="s">
        <v>504</v>
      </c>
      <c r="C494" s="83" t="s">
        <v>1677</v>
      </c>
      <c r="D494" s="83"/>
      <c r="E494" s="84">
        <v>494</v>
      </c>
      <c r="F494" s="82" t="s">
        <v>480</v>
      </c>
      <c r="G494" s="85"/>
      <c r="H494" s="82" t="s">
        <v>481</v>
      </c>
      <c r="I494" s="82" t="s">
        <v>482</v>
      </c>
      <c r="J494" s="82">
        <v>1</v>
      </c>
      <c r="K494" s="82" t="s">
        <v>483</v>
      </c>
      <c r="L494" s="86"/>
      <c r="M494" s="87"/>
      <c r="N494" s="88"/>
      <c r="O494" s="88"/>
      <c r="P494" s="88"/>
      <c r="Q494" s="88"/>
      <c r="R494" s="88"/>
      <c r="S494" s="88"/>
      <c r="T494" s="88"/>
      <c r="U494" s="88"/>
      <c r="V494" s="88"/>
      <c r="W494" s="88"/>
    </row>
    <row r="495" spans="1:23" x14ac:dyDescent="0.25">
      <c r="A495" s="83" t="s">
        <v>1678</v>
      </c>
      <c r="B495" s="82" t="s">
        <v>504</v>
      </c>
      <c r="C495" s="83" t="s">
        <v>1679</v>
      </c>
      <c r="D495" s="83"/>
      <c r="E495" s="84">
        <v>495</v>
      </c>
      <c r="F495" s="82" t="s">
        <v>480</v>
      </c>
      <c r="G495" s="85"/>
      <c r="H495" s="82" t="s">
        <v>481</v>
      </c>
      <c r="I495" s="82" t="s">
        <v>482</v>
      </c>
      <c r="J495" s="82">
        <v>1</v>
      </c>
      <c r="K495" s="82" t="s">
        <v>483</v>
      </c>
      <c r="L495" s="86"/>
      <c r="M495" s="87"/>
      <c r="N495" s="88"/>
      <c r="O495" s="88"/>
      <c r="P495" s="88"/>
      <c r="Q495" s="88"/>
      <c r="R495" s="88"/>
      <c r="S495" s="88"/>
      <c r="T495" s="88"/>
      <c r="U495" s="88"/>
      <c r="V495" s="88"/>
      <c r="W495" s="88"/>
    </row>
    <row r="496" spans="1:23" x14ac:dyDescent="0.25">
      <c r="A496" s="83" t="s">
        <v>1680</v>
      </c>
      <c r="B496" s="82" t="s">
        <v>504</v>
      </c>
      <c r="C496" s="83" t="s">
        <v>1681</v>
      </c>
      <c r="D496" s="83"/>
      <c r="E496" s="84">
        <v>496</v>
      </c>
      <c r="F496" s="82" t="s">
        <v>480</v>
      </c>
      <c r="G496" s="85"/>
      <c r="H496" s="82" t="s">
        <v>481</v>
      </c>
      <c r="I496" s="82" t="s">
        <v>482</v>
      </c>
      <c r="J496" s="82">
        <v>1</v>
      </c>
      <c r="K496" s="82" t="s">
        <v>483</v>
      </c>
      <c r="L496" s="86"/>
      <c r="M496" s="87"/>
      <c r="N496" s="88"/>
      <c r="O496" s="88"/>
      <c r="P496" s="88"/>
      <c r="Q496" s="88"/>
      <c r="R496" s="88"/>
      <c r="S496" s="88"/>
      <c r="T496" s="88"/>
      <c r="U496" s="88"/>
      <c r="V496" s="88"/>
      <c r="W496" s="88"/>
    </row>
    <row r="497" spans="1:24" x14ac:dyDescent="0.25">
      <c r="A497" s="83" t="s">
        <v>1682</v>
      </c>
      <c r="B497" s="82" t="s">
        <v>504</v>
      </c>
      <c r="C497" s="83" t="s">
        <v>1683</v>
      </c>
      <c r="D497" s="83"/>
      <c r="E497" s="84">
        <v>497</v>
      </c>
      <c r="F497" s="82" t="s">
        <v>480</v>
      </c>
      <c r="G497" s="85"/>
      <c r="H497" s="82" t="s">
        <v>481</v>
      </c>
      <c r="I497" s="82" t="s">
        <v>482</v>
      </c>
      <c r="J497" s="82">
        <v>1</v>
      </c>
      <c r="K497" s="82" t="s">
        <v>483</v>
      </c>
      <c r="L497" s="86"/>
      <c r="M497" s="87"/>
      <c r="N497" s="88"/>
      <c r="O497" s="88"/>
      <c r="P497" s="88"/>
      <c r="Q497" s="88"/>
      <c r="R497" s="88"/>
      <c r="S497" s="88"/>
      <c r="T497" s="88"/>
      <c r="U497" s="88"/>
      <c r="V497" s="88"/>
      <c r="W497" s="88"/>
    </row>
    <row r="498" spans="1:24" s="117" customFormat="1" x14ac:dyDescent="0.25">
      <c r="A498" s="104" t="s">
        <v>1684</v>
      </c>
      <c r="B498" s="82" t="s">
        <v>597</v>
      </c>
      <c r="C498" s="104" t="s">
        <v>1685</v>
      </c>
      <c r="D498" s="83"/>
      <c r="E498" s="84">
        <v>498</v>
      </c>
      <c r="F498" s="82" t="s">
        <v>480</v>
      </c>
      <c r="G498" s="114"/>
      <c r="H498" s="82" t="s">
        <v>481</v>
      </c>
      <c r="I498" s="84" t="s">
        <v>482</v>
      </c>
      <c r="J498" s="82">
        <v>1</v>
      </c>
      <c r="K498" s="84" t="s">
        <v>483</v>
      </c>
      <c r="L498" s="104" t="s">
        <v>599</v>
      </c>
      <c r="M498" s="115" t="s">
        <v>1686</v>
      </c>
      <c r="N498" s="116"/>
      <c r="O498" s="116"/>
      <c r="P498" s="116"/>
      <c r="Q498" s="116"/>
      <c r="R498" s="116"/>
      <c r="S498" s="116"/>
      <c r="T498" s="116"/>
      <c r="U498" s="116"/>
      <c r="V498" s="116"/>
      <c r="W498" s="116"/>
      <c r="X498"/>
    </row>
    <row r="499" spans="1:24" x14ac:dyDescent="0.25">
      <c r="A499" s="83" t="s">
        <v>1687</v>
      </c>
      <c r="B499" s="82" t="s">
        <v>504</v>
      </c>
      <c r="C499" s="83" t="s">
        <v>1688</v>
      </c>
      <c r="D499" s="83"/>
      <c r="E499" s="84">
        <v>499</v>
      </c>
      <c r="F499" s="82" t="s">
        <v>480</v>
      </c>
      <c r="G499" s="85"/>
      <c r="H499" s="82" t="s">
        <v>481</v>
      </c>
      <c r="I499" s="82" t="s">
        <v>482</v>
      </c>
      <c r="J499" s="82">
        <v>1</v>
      </c>
      <c r="K499" s="82" t="s">
        <v>483</v>
      </c>
      <c r="L499" s="86"/>
      <c r="M499" s="87"/>
      <c r="N499" s="88"/>
      <c r="O499" s="88"/>
      <c r="P499" s="88"/>
      <c r="Q499" s="88"/>
      <c r="R499" s="88"/>
      <c r="S499" s="88"/>
      <c r="T499" s="88"/>
      <c r="U499" s="88"/>
      <c r="V499" s="88"/>
      <c r="W499" s="88"/>
    </row>
    <row r="500" spans="1:24" x14ac:dyDescent="0.25">
      <c r="A500" s="83" t="s">
        <v>1689</v>
      </c>
      <c r="B500" s="82" t="s">
        <v>504</v>
      </c>
      <c r="C500" s="83" t="s">
        <v>1690</v>
      </c>
      <c r="D500" s="83"/>
      <c r="E500" s="84">
        <v>500</v>
      </c>
      <c r="F500" s="82" t="s">
        <v>480</v>
      </c>
      <c r="G500" s="85"/>
      <c r="H500" s="82" t="s">
        <v>481</v>
      </c>
      <c r="I500" s="82" t="s">
        <v>482</v>
      </c>
      <c r="J500" s="82">
        <v>1</v>
      </c>
      <c r="K500" s="82" t="s">
        <v>483</v>
      </c>
      <c r="L500" s="86"/>
      <c r="M500" s="87"/>
      <c r="N500" s="88"/>
      <c r="O500" s="88"/>
      <c r="P500" s="88"/>
      <c r="Q500" s="88"/>
      <c r="R500" s="88"/>
      <c r="S500" s="88"/>
      <c r="T500" s="88"/>
      <c r="U500" s="88"/>
      <c r="V500" s="88"/>
      <c r="W500" s="88"/>
    </row>
    <row r="501" spans="1:24" s="117" customFormat="1" x14ac:dyDescent="0.25">
      <c r="A501" s="104" t="s">
        <v>1691</v>
      </c>
      <c r="B501" s="82" t="s">
        <v>597</v>
      </c>
      <c r="C501" s="104" t="s">
        <v>1692</v>
      </c>
      <c r="D501" s="83"/>
      <c r="E501" s="84">
        <v>501</v>
      </c>
      <c r="F501" s="82" t="s">
        <v>480</v>
      </c>
      <c r="G501" s="114"/>
      <c r="H501" s="82" t="s">
        <v>481</v>
      </c>
      <c r="I501" s="84" t="s">
        <v>482</v>
      </c>
      <c r="J501" s="82">
        <v>1</v>
      </c>
      <c r="K501" s="84" t="s">
        <v>483</v>
      </c>
      <c r="L501" s="104" t="s">
        <v>599</v>
      </c>
      <c r="M501" s="115" t="s">
        <v>1693</v>
      </c>
      <c r="N501" s="116"/>
      <c r="O501" s="116"/>
      <c r="P501" s="116"/>
      <c r="Q501" s="116"/>
      <c r="R501" s="116"/>
      <c r="S501" s="116"/>
      <c r="T501" s="116"/>
      <c r="U501" s="116"/>
      <c r="V501" s="116"/>
      <c r="W501" s="116"/>
      <c r="X501"/>
    </row>
    <row r="502" spans="1:24" x14ac:dyDescent="0.25">
      <c r="A502" s="83" t="s">
        <v>1694</v>
      </c>
      <c r="B502" s="82" t="s">
        <v>504</v>
      </c>
      <c r="C502" s="83" t="s">
        <v>1695</v>
      </c>
      <c r="D502" s="83"/>
      <c r="E502" s="84">
        <v>502</v>
      </c>
      <c r="F502" s="82" t="s">
        <v>480</v>
      </c>
      <c r="G502" s="85"/>
      <c r="H502" s="82" t="s">
        <v>481</v>
      </c>
      <c r="I502" s="82" t="s">
        <v>482</v>
      </c>
      <c r="J502" s="82">
        <v>1</v>
      </c>
      <c r="K502" s="82" t="s">
        <v>483</v>
      </c>
      <c r="L502" s="86"/>
      <c r="M502" s="87"/>
      <c r="N502" s="88"/>
      <c r="O502" s="88"/>
      <c r="P502" s="88"/>
      <c r="Q502" s="88"/>
      <c r="R502" s="88"/>
      <c r="S502" s="88"/>
      <c r="T502" s="88"/>
      <c r="U502" s="88"/>
      <c r="V502" s="88"/>
      <c r="W502" s="88"/>
    </row>
    <row r="503" spans="1:24" x14ac:dyDescent="0.25">
      <c r="A503" s="83" t="s">
        <v>1696</v>
      </c>
      <c r="B503" s="82" t="s">
        <v>597</v>
      </c>
      <c r="C503" s="83" t="s">
        <v>1697</v>
      </c>
      <c r="D503" s="83"/>
      <c r="E503" s="84">
        <v>503</v>
      </c>
      <c r="F503" s="82" t="s">
        <v>480</v>
      </c>
      <c r="G503" s="85"/>
      <c r="H503" s="82" t="s">
        <v>481</v>
      </c>
      <c r="I503" s="82" t="s">
        <v>482</v>
      </c>
      <c r="J503" s="82">
        <v>1</v>
      </c>
      <c r="K503" s="82" t="s">
        <v>483</v>
      </c>
      <c r="L503" s="83" t="s">
        <v>599</v>
      </c>
      <c r="M503" s="89" t="s">
        <v>1698</v>
      </c>
      <c r="N503" s="88"/>
      <c r="O503" s="88"/>
      <c r="P503" s="88"/>
      <c r="Q503" s="88"/>
      <c r="R503" s="88"/>
      <c r="S503" s="88"/>
      <c r="T503" s="88"/>
      <c r="U503" s="88"/>
      <c r="V503" s="88"/>
      <c r="W503" s="88"/>
    </row>
    <row r="504" spans="1:24" x14ac:dyDescent="0.25">
      <c r="A504" s="83" t="s">
        <v>1699</v>
      </c>
      <c r="B504" s="82" t="s">
        <v>504</v>
      </c>
      <c r="C504" s="83" t="s">
        <v>1700</v>
      </c>
      <c r="D504" s="83"/>
      <c r="E504" s="84">
        <v>504</v>
      </c>
      <c r="F504" s="82" t="s">
        <v>480</v>
      </c>
      <c r="G504" s="85"/>
      <c r="H504" s="82" t="s">
        <v>481</v>
      </c>
      <c r="I504" s="82" t="s">
        <v>482</v>
      </c>
      <c r="J504" s="82">
        <v>1</v>
      </c>
      <c r="K504" s="82" t="s">
        <v>483</v>
      </c>
      <c r="L504" s="86"/>
      <c r="M504" s="87"/>
      <c r="N504" s="88"/>
      <c r="O504" s="88"/>
      <c r="P504" s="88"/>
      <c r="Q504" s="88"/>
      <c r="R504" s="88"/>
      <c r="S504" s="88"/>
      <c r="T504" s="88"/>
      <c r="U504" s="88"/>
      <c r="V504" s="88"/>
      <c r="W504" s="88"/>
    </row>
    <row r="505" spans="1:24" x14ac:dyDescent="0.25">
      <c r="A505" s="83" t="s">
        <v>1701</v>
      </c>
      <c r="B505" s="82" t="s">
        <v>597</v>
      </c>
      <c r="C505" s="83" t="s">
        <v>1702</v>
      </c>
      <c r="D505" s="83"/>
      <c r="E505" s="84">
        <v>505</v>
      </c>
      <c r="F505" s="82" t="s">
        <v>480</v>
      </c>
      <c r="G505" s="85"/>
      <c r="H505" s="82" t="s">
        <v>481</v>
      </c>
      <c r="I505" s="82" t="s">
        <v>482</v>
      </c>
      <c r="J505" s="82">
        <v>1</v>
      </c>
      <c r="K505" s="82" t="s">
        <v>483</v>
      </c>
      <c r="L505" s="83" t="s">
        <v>599</v>
      </c>
      <c r="M505" s="89" t="s">
        <v>1703</v>
      </c>
      <c r="N505" s="88"/>
      <c r="O505" s="88"/>
      <c r="P505" s="88"/>
      <c r="Q505" s="88"/>
      <c r="R505" s="88"/>
      <c r="S505" s="88"/>
      <c r="T505" s="88"/>
      <c r="U505" s="88"/>
      <c r="V505" s="88"/>
      <c r="W505" s="88"/>
    </row>
    <row r="506" spans="1:24" x14ac:dyDescent="0.25">
      <c r="A506" s="83" t="s">
        <v>1704</v>
      </c>
      <c r="B506" s="82" t="s">
        <v>504</v>
      </c>
      <c r="C506" s="83" t="s">
        <v>1705</v>
      </c>
      <c r="D506" s="83"/>
      <c r="E506" s="84">
        <v>506</v>
      </c>
      <c r="F506" s="82" t="s">
        <v>480</v>
      </c>
      <c r="G506" s="85"/>
      <c r="H506" s="82" t="s">
        <v>481</v>
      </c>
      <c r="I506" s="82" t="s">
        <v>482</v>
      </c>
      <c r="J506" s="82">
        <v>1</v>
      </c>
      <c r="K506" s="82" t="s">
        <v>483</v>
      </c>
      <c r="L506" s="86"/>
      <c r="M506" s="87"/>
      <c r="N506" s="88"/>
      <c r="O506" s="88"/>
      <c r="P506" s="88"/>
      <c r="Q506" s="88"/>
      <c r="R506" s="88"/>
      <c r="S506" s="88"/>
      <c r="T506" s="88"/>
      <c r="U506" s="88"/>
      <c r="V506" s="88"/>
      <c r="W506" s="88"/>
    </row>
    <row r="507" spans="1:24" s="117" customFormat="1" x14ac:dyDescent="0.25">
      <c r="A507" s="104" t="s">
        <v>1706</v>
      </c>
      <c r="B507" s="82" t="s">
        <v>597</v>
      </c>
      <c r="C507" s="104" t="s">
        <v>1707</v>
      </c>
      <c r="D507" s="83"/>
      <c r="E507" s="84">
        <v>507</v>
      </c>
      <c r="F507" s="82" t="s">
        <v>480</v>
      </c>
      <c r="G507" s="114"/>
      <c r="H507" s="82" t="s">
        <v>481</v>
      </c>
      <c r="I507" s="84" t="s">
        <v>482</v>
      </c>
      <c r="J507" s="82">
        <v>1</v>
      </c>
      <c r="K507" s="84" t="s">
        <v>483</v>
      </c>
      <c r="L507" s="104" t="s">
        <v>599</v>
      </c>
      <c r="M507" s="115" t="s">
        <v>1708</v>
      </c>
      <c r="N507" s="116"/>
      <c r="O507" s="116"/>
      <c r="P507" s="116"/>
      <c r="Q507" s="116"/>
      <c r="R507" s="116"/>
      <c r="S507" s="116"/>
      <c r="T507" s="116"/>
      <c r="U507" s="116"/>
      <c r="V507" s="116"/>
      <c r="W507" s="116"/>
      <c r="X507"/>
    </row>
    <row r="508" spans="1:24" x14ac:dyDescent="0.25">
      <c r="A508" s="83" t="s">
        <v>1709</v>
      </c>
      <c r="B508" s="82" t="s">
        <v>504</v>
      </c>
      <c r="C508" s="83" t="s">
        <v>1710</v>
      </c>
      <c r="D508" s="83"/>
      <c r="E508" s="84">
        <v>508</v>
      </c>
      <c r="F508" s="82" t="s">
        <v>480</v>
      </c>
      <c r="G508" s="85"/>
      <c r="H508" s="82" t="s">
        <v>481</v>
      </c>
      <c r="I508" s="82" t="s">
        <v>482</v>
      </c>
      <c r="J508" s="82">
        <v>1</v>
      </c>
      <c r="K508" s="82" t="s">
        <v>483</v>
      </c>
      <c r="L508" s="86"/>
      <c r="M508" s="87"/>
      <c r="N508" s="88"/>
      <c r="O508" s="88"/>
      <c r="P508" s="88"/>
      <c r="Q508" s="88"/>
      <c r="R508" s="88"/>
      <c r="S508" s="88"/>
      <c r="T508" s="88"/>
      <c r="U508" s="88"/>
      <c r="V508" s="88"/>
      <c r="W508" s="88"/>
    </row>
    <row r="509" spans="1:24" s="117" customFormat="1" x14ac:dyDescent="0.25">
      <c r="A509" s="104" t="s">
        <v>1711</v>
      </c>
      <c r="B509" s="82" t="s">
        <v>597</v>
      </c>
      <c r="C509" s="104" t="s">
        <v>1712</v>
      </c>
      <c r="D509" s="83"/>
      <c r="E509" s="84">
        <v>509</v>
      </c>
      <c r="F509" s="82" t="s">
        <v>480</v>
      </c>
      <c r="G509" s="114"/>
      <c r="H509" s="82" t="s">
        <v>481</v>
      </c>
      <c r="I509" s="84" t="s">
        <v>482</v>
      </c>
      <c r="J509" s="82">
        <v>1</v>
      </c>
      <c r="K509" s="84" t="s">
        <v>483</v>
      </c>
      <c r="L509" s="104" t="s">
        <v>599</v>
      </c>
      <c r="M509" s="115" t="s">
        <v>1713</v>
      </c>
      <c r="N509" s="116"/>
      <c r="O509" s="116"/>
      <c r="P509" s="116"/>
      <c r="Q509" s="116"/>
      <c r="R509" s="116"/>
      <c r="S509" s="116"/>
      <c r="T509" s="116"/>
      <c r="U509" s="116"/>
      <c r="V509" s="116"/>
      <c r="W509" s="116"/>
      <c r="X509"/>
    </row>
    <row r="510" spans="1:24" x14ac:dyDescent="0.25">
      <c r="A510" s="83" t="s">
        <v>1714</v>
      </c>
      <c r="B510" s="82" t="s">
        <v>504</v>
      </c>
      <c r="C510" s="83" t="s">
        <v>1715</v>
      </c>
      <c r="D510" s="83"/>
      <c r="E510" s="84">
        <v>510</v>
      </c>
      <c r="F510" s="82" t="s">
        <v>480</v>
      </c>
      <c r="G510" s="85"/>
      <c r="H510" s="82" t="s">
        <v>481</v>
      </c>
      <c r="I510" s="82" t="s">
        <v>482</v>
      </c>
      <c r="J510" s="82">
        <v>1</v>
      </c>
      <c r="K510" s="82" t="s">
        <v>483</v>
      </c>
      <c r="L510" s="86"/>
      <c r="M510" s="87"/>
      <c r="N510" s="88"/>
      <c r="O510" s="88"/>
      <c r="P510" s="88"/>
      <c r="Q510" s="88"/>
      <c r="R510" s="88"/>
      <c r="S510" s="88"/>
      <c r="T510" s="88"/>
      <c r="U510" s="88"/>
      <c r="V510" s="88"/>
      <c r="W510" s="88"/>
    </row>
    <row r="511" spans="1:24" x14ac:dyDescent="0.25">
      <c r="A511" s="83" t="s">
        <v>1716</v>
      </c>
      <c r="B511" s="82" t="s">
        <v>597</v>
      </c>
      <c r="C511" s="83" t="s">
        <v>1717</v>
      </c>
      <c r="D511" s="83"/>
      <c r="E511" s="84">
        <v>511</v>
      </c>
      <c r="F511" s="82" t="s">
        <v>480</v>
      </c>
      <c r="G511" s="85"/>
      <c r="H511" s="82" t="s">
        <v>481</v>
      </c>
      <c r="I511" s="82" t="s">
        <v>482</v>
      </c>
      <c r="J511" s="82">
        <v>1</v>
      </c>
      <c r="K511" s="82" t="s">
        <v>483</v>
      </c>
      <c r="L511" s="83" t="s">
        <v>599</v>
      </c>
      <c r="M511" s="89" t="s">
        <v>1718</v>
      </c>
      <c r="N511" s="88"/>
      <c r="O511" s="88"/>
      <c r="P511" s="88"/>
      <c r="Q511" s="88"/>
      <c r="R511" s="88"/>
      <c r="S511" s="88"/>
      <c r="T511" s="88"/>
      <c r="U511" s="88"/>
      <c r="V511" s="88"/>
      <c r="W511" s="88"/>
    </row>
    <row r="512" spans="1:24" x14ac:dyDescent="0.25">
      <c r="A512" s="83" t="s">
        <v>1719</v>
      </c>
      <c r="B512" s="82" t="s">
        <v>504</v>
      </c>
      <c r="C512" s="83" t="s">
        <v>1720</v>
      </c>
      <c r="D512" s="83"/>
      <c r="E512" s="84">
        <v>512</v>
      </c>
      <c r="F512" s="82" t="s">
        <v>480</v>
      </c>
      <c r="G512" s="85"/>
      <c r="H512" s="82" t="s">
        <v>481</v>
      </c>
      <c r="I512" s="82" t="s">
        <v>482</v>
      </c>
      <c r="J512" s="82">
        <v>1</v>
      </c>
      <c r="K512" s="82" t="s">
        <v>483</v>
      </c>
      <c r="L512" s="86"/>
      <c r="M512" s="87"/>
      <c r="N512" s="88"/>
      <c r="O512" s="88"/>
      <c r="P512" s="88"/>
      <c r="Q512" s="88"/>
      <c r="R512" s="88"/>
      <c r="S512" s="88"/>
      <c r="T512" s="88"/>
      <c r="U512" s="88"/>
      <c r="V512" s="88"/>
      <c r="W512" s="88"/>
    </row>
    <row r="513" spans="1:23" x14ac:dyDescent="0.25">
      <c r="A513" s="83" t="s">
        <v>1721</v>
      </c>
      <c r="B513" s="82" t="s">
        <v>504</v>
      </c>
      <c r="C513" s="83" t="s">
        <v>1722</v>
      </c>
      <c r="D513" s="83"/>
      <c r="E513" s="84">
        <v>515</v>
      </c>
      <c r="F513" s="82" t="s">
        <v>480</v>
      </c>
      <c r="G513" s="85"/>
      <c r="H513" s="82" t="s">
        <v>481</v>
      </c>
      <c r="I513" s="82" t="s">
        <v>482</v>
      </c>
      <c r="J513" s="82">
        <v>1</v>
      </c>
      <c r="K513" s="82" t="s">
        <v>483</v>
      </c>
      <c r="L513" s="86"/>
      <c r="M513" s="87"/>
      <c r="N513" s="88"/>
      <c r="O513" s="88"/>
      <c r="P513" s="88"/>
      <c r="Q513" s="88"/>
      <c r="R513" s="88"/>
      <c r="S513" s="88"/>
      <c r="T513" s="88"/>
      <c r="U513" s="88"/>
      <c r="V513" s="88"/>
      <c r="W513" s="88"/>
    </row>
    <row r="514" spans="1:23" x14ac:dyDescent="0.25">
      <c r="A514" s="83" t="s">
        <v>1723</v>
      </c>
      <c r="B514" s="82" t="s">
        <v>504</v>
      </c>
      <c r="C514" s="83" t="s">
        <v>1724</v>
      </c>
      <c r="D514" s="83"/>
      <c r="E514" s="84">
        <v>521</v>
      </c>
      <c r="F514" s="82" t="s">
        <v>480</v>
      </c>
      <c r="G514" s="85"/>
      <c r="H514" s="82" t="s">
        <v>481</v>
      </c>
      <c r="I514" s="82" t="s">
        <v>482</v>
      </c>
      <c r="J514" s="82">
        <v>1</v>
      </c>
      <c r="K514" s="82" t="s">
        <v>483</v>
      </c>
      <c r="L514" s="86"/>
      <c r="M514" s="87"/>
      <c r="N514" s="88"/>
      <c r="O514" s="88"/>
      <c r="P514" s="88"/>
      <c r="Q514" s="88"/>
      <c r="R514" s="88"/>
      <c r="S514" s="88"/>
      <c r="T514" s="88"/>
      <c r="U514" s="88"/>
      <c r="V514" s="88"/>
      <c r="W514" s="88"/>
    </row>
    <row r="515" spans="1:23" x14ac:dyDescent="0.25">
      <c r="A515" s="83" t="s">
        <v>1725</v>
      </c>
      <c r="B515" s="82" t="s">
        <v>504</v>
      </c>
      <c r="C515" s="83" t="s">
        <v>1726</v>
      </c>
      <c r="D515" s="83"/>
      <c r="E515" s="84">
        <v>527</v>
      </c>
      <c r="F515" s="82" t="s">
        <v>480</v>
      </c>
      <c r="G515" s="85"/>
      <c r="H515" s="82" t="s">
        <v>481</v>
      </c>
      <c r="I515" s="82" t="s">
        <v>482</v>
      </c>
      <c r="J515" s="82">
        <v>1</v>
      </c>
      <c r="K515" s="82" t="s">
        <v>483</v>
      </c>
      <c r="L515" s="86"/>
      <c r="M515" s="87"/>
      <c r="N515" s="88"/>
      <c r="O515" s="88"/>
      <c r="P515" s="88"/>
      <c r="Q515" s="88"/>
      <c r="R515" s="88"/>
      <c r="S515" s="88"/>
      <c r="T515" s="88"/>
      <c r="U515" s="88"/>
      <c r="V515" s="88"/>
      <c r="W515" s="88"/>
    </row>
    <row r="516" spans="1:23" x14ac:dyDescent="0.25">
      <c r="A516" s="83" t="s">
        <v>1727</v>
      </c>
      <c r="B516" s="82" t="s">
        <v>494</v>
      </c>
      <c r="C516" s="83" t="s">
        <v>1728</v>
      </c>
      <c r="D516" s="83" t="s">
        <v>502</v>
      </c>
      <c r="E516" s="84">
        <v>530</v>
      </c>
      <c r="F516" s="82" t="s">
        <v>480</v>
      </c>
      <c r="G516" s="85"/>
      <c r="H516" s="82" t="s">
        <v>481</v>
      </c>
      <c r="I516" s="82" t="s">
        <v>482</v>
      </c>
      <c r="J516" s="82">
        <v>1</v>
      </c>
      <c r="K516" s="82" t="s">
        <v>483</v>
      </c>
      <c r="L516" s="86"/>
      <c r="M516" s="87"/>
      <c r="N516" s="88"/>
      <c r="O516" s="88"/>
      <c r="P516" s="88"/>
      <c r="Q516" s="88"/>
      <c r="R516" s="88"/>
      <c r="S516" s="88"/>
      <c r="T516" s="88"/>
      <c r="U516" s="88"/>
      <c r="V516" s="88"/>
      <c r="W516" s="88"/>
    </row>
    <row r="517" spans="1:23" x14ac:dyDescent="0.25">
      <c r="A517" s="83" t="s">
        <v>1729</v>
      </c>
      <c r="B517" s="82" t="s">
        <v>494</v>
      </c>
      <c r="C517" s="83" t="s">
        <v>1730</v>
      </c>
      <c r="D517" s="83" t="s">
        <v>502</v>
      </c>
      <c r="E517" s="84">
        <v>531</v>
      </c>
      <c r="F517" s="82" t="s">
        <v>480</v>
      </c>
      <c r="G517" s="85"/>
      <c r="H517" s="82" t="s">
        <v>481</v>
      </c>
      <c r="I517" s="82" t="s">
        <v>482</v>
      </c>
      <c r="J517" s="82">
        <v>1</v>
      </c>
      <c r="K517" s="82" t="s">
        <v>483</v>
      </c>
      <c r="L517" s="86"/>
      <c r="M517" s="87"/>
      <c r="N517" s="88"/>
      <c r="O517" s="88"/>
      <c r="P517" s="88"/>
      <c r="Q517" s="88"/>
      <c r="R517" s="88"/>
      <c r="S517" s="88"/>
      <c r="T517" s="88"/>
      <c r="U517" s="88"/>
      <c r="V517" s="88"/>
      <c r="W517" s="88"/>
    </row>
    <row r="518" spans="1:23" x14ac:dyDescent="0.25">
      <c r="A518" s="81" t="s">
        <v>1731</v>
      </c>
      <c r="B518" s="82" t="s">
        <v>494</v>
      </c>
      <c r="C518" s="83" t="s">
        <v>1732</v>
      </c>
      <c r="D518" s="83" t="s">
        <v>502</v>
      </c>
      <c r="E518" s="84">
        <v>532</v>
      </c>
      <c r="F518" s="82" t="s">
        <v>480</v>
      </c>
      <c r="G518" s="85"/>
      <c r="H518" s="82" t="s">
        <v>481</v>
      </c>
      <c r="I518" s="82" t="s">
        <v>482</v>
      </c>
      <c r="J518" s="82">
        <v>1</v>
      </c>
      <c r="K518" s="82" t="s">
        <v>483</v>
      </c>
      <c r="L518" s="86"/>
      <c r="M518" s="87"/>
      <c r="N518" s="88"/>
      <c r="O518" s="88"/>
      <c r="P518" s="88"/>
      <c r="Q518" s="88"/>
      <c r="R518" s="88"/>
      <c r="S518" s="88"/>
      <c r="T518" s="88"/>
      <c r="U518" s="88"/>
      <c r="V518" s="88"/>
      <c r="W518" s="88"/>
    </row>
    <row r="519" spans="1:23" x14ac:dyDescent="0.25">
      <c r="A519" s="83" t="s">
        <v>1733</v>
      </c>
      <c r="B519" s="82" t="s">
        <v>494</v>
      </c>
      <c r="C519" s="83" t="s">
        <v>1734</v>
      </c>
      <c r="D519" s="83" t="s">
        <v>502</v>
      </c>
      <c r="E519" s="84">
        <v>533</v>
      </c>
      <c r="F519" s="82" t="s">
        <v>480</v>
      </c>
      <c r="G519" s="85"/>
      <c r="H519" s="82" t="s">
        <v>481</v>
      </c>
      <c r="I519" s="82" t="s">
        <v>482</v>
      </c>
      <c r="J519" s="82">
        <v>1</v>
      </c>
      <c r="K519" s="82" t="s">
        <v>483</v>
      </c>
      <c r="L519" s="86"/>
      <c r="M519" s="87"/>
      <c r="N519" s="88"/>
      <c r="O519" s="88"/>
      <c r="P519" s="88"/>
      <c r="Q519" s="88"/>
      <c r="R519" s="88"/>
      <c r="S519" s="88"/>
      <c r="T519" s="88"/>
      <c r="U519" s="88"/>
      <c r="V519" s="88"/>
      <c r="W519" s="88"/>
    </row>
    <row r="520" spans="1:23" x14ac:dyDescent="0.25">
      <c r="A520" s="83" t="s">
        <v>1735</v>
      </c>
      <c r="B520" s="82" t="s">
        <v>494</v>
      </c>
      <c r="C520" s="83" t="s">
        <v>1736</v>
      </c>
      <c r="D520" s="83" t="s">
        <v>502</v>
      </c>
      <c r="E520" s="84">
        <v>534</v>
      </c>
      <c r="F520" s="82" t="s">
        <v>480</v>
      </c>
      <c r="G520" s="85"/>
      <c r="H520" s="82" t="s">
        <v>481</v>
      </c>
      <c r="I520" s="82" t="s">
        <v>482</v>
      </c>
      <c r="J520" s="82">
        <v>1</v>
      </c>
      <c r="K520" s="82" t="s">
        <v>483</v>
      </c>
      <c r="L520" s="86"/>
      <c r="M520" s="87"/>
      <c r="N520" s="88"/>
      <c r="O520" s="88"/>
      <c r="P520" s="88"/>
      <c r="Q520" s="88"/>
      <c r="R520" s="88"/>
      <c r="S520" s="88"/>
      <c r="T520" s="88"/>
      <c r="U520" s="88"/>
      <c r="V520" s="88"/>
      <c r="W520" s="88"/>
    </row>
    <row r="521" spans="1:23" x14ac:dyDescent="0.25">
      <c r="A521" s="83" t="s">
        <v>1737</v>
      </c>
      <c r="B521" s="82" t="s">
        <v>494</v>
      </c>
      <c r="C521" s="83" t="s">
        <v>1738</v>
      </c>
      <c r="D521" s="83" t="s">
        <v>502</v>
      </c>
      <c r="E521" s="84">
        <v>535</v>
      </c>
      <c r="F521" s="82" t="s">
        <v>480</v>
      </c>
      <c r="G521" s="85"/>
      <c r="H521" s="82" t="s">
        <v>481</v>
      </c>
      <c r="I521" s="82" t="s">
        <v>482</v>
      </c>
      <c r="J521" s="82">
        <v>1</v>
      </c>
      <c r="K521" s="82" t="s">
        <v>483</v>
      </c>
      <c r="L521" s="86"/>
      <c r="M521" s="87"/>
      <c r="N521" s="88"/>
      <c r="O521" s="88"/>
      <c r="P521" s="88"/>
      <c r="Q521" s="88"/>
      <c r="R521" s="88"/>
      <c r="S521" s="88"/>
      <c r="T521" s="88"/>
      <c r="U521" s="88"/>
      <c r="V521" s="88"/>
      <c r="W521" s="88"/>
    </row>
    <row r="522" spans="1:23" x14ac:dyDescent="0.25">
      <c r="A522" s="83" t="s">
        <v>1739</v>
      </c>
      <c r="B522" s="82" t="s">
        <v>543</v>
      </c>
      <c r="C522" s="107" t="s">
        <v>1740</v>
      </c>
      <c r="D522" s="83"/>
      <c r="E522" s="84">
        <v>536</v>
      </c>
      <c r="F522" s="82" t="s">
        <v>480</v>
      </c>
      <c r="G522" s="85"/>
      <c r="H522" s="82" t="s">
        <v>481</v>
      </c>
      <c r="I522" s="82" t="s">
        <v>482</v>
      </c>
      <c r="J522" s="82">
        <v>1</v>
      </c>
      <c r="K522" s="82" t="s">
        <v>483</v>
      </c>
      <c r="L522" s="86"/>
      <c r="M522" s="87"/>
      <c r="N522" s="88"/>
      <c r="O522" s="88"/>
      <c r="P522" s="88"/>
      <c r="Q522" s="88"/>
      <c r="R522" s="88"/>
      <c r="S522" s="88"/>
      <c r="T522" s="88"/>
      <c r="U522" s="88"/>
      <c r="V522" s="88"/>
      <c r="W522" s="88"/>
    </row>
    <row r="523" spans="1:23" x14ac:dyDescent="0.25">
      <c r="A523" s="83" t="s">
        <v>1741</v>
      </c>
      <c r="B523" s="82" t="s">
        <v>494</v>
      </c>
      <c r="C523" s="107" t="s">
        <v>1742</v>
      </c>
      <c r="D523" s="83" t="s">
        <v>502</v>
      </c>
      <c r="E523" s="84">
        <v>537</v>
      </c>
      <c r="F523" s="82" t="s">
        <v>480</v>
      </c>
      <c r="G523" s="85"/>
      <c r="H523" s="82" t="s">
        <v>481</v>
      </c>
      <c r="I523" s="82" t="s">
        <v>482</v>
      </c>
      <c r="J523" s="82">
        <v>1</v>
      </c>
      <c r="K523" s="82" t="s">
        <v>483</v>
      </c>
      <c r="L523" s="86"/>
      <c r="M523" s="87"/>
      <c r="N523" s="88"/>
      <c r="O523" s="88"/>
      <c r="P523" s="88"/>
      <c r="Q523" s="88"/>
      <c r="R523" s="88"/>
      <c r="S523" s="88"/>
      <c r="T523" s="88"/>
      <c r="U523" s="88"/>
      <c r="V523" s="88"/>
      <c r="W523" s="88"/>
    </row>
    <row r="524" spans="1:23" x14ac:dyDescent="0.25">
      <c r="A524" s="83" t="s">
        <v>1743</v>
      </c>
      <c r="B524" s="82" t="s">
        <v>494</v>
      </c>
      <c r="C524" s="107" t="s">
        <v>1744</v>
      </c>
      <c r="D524" s="83" t="s">
        <v>502</v>
      </c>
      <c r="E524" s="84">
        <v>538</v>
      </c>
      <c r="F524" s="82" t="s">
        <v>480</v>
      </c>
      <c r="G524" s="85"/>
      <c r="H524" s="82" t="s">
        <v>481</v>
      </c>
      <c r="I524" s="82" t="s">
        <v>482</v>
      </c>
      <c r="J524" s="82">
        <v>1</v>
      </c>
      <c r="K524" s="82" t="s">
        <v>483</v>
      </c>
      <c r="L524" s="86"/>
      <c r="M524" s="87"/>
      <c r="N524" s="88"/>
      <c r="O524" s="88"/>
      <c r="P524" s="88"/>
      <c r="Q524" s="88"/>
      <c r="R524" s="88"/>
      <c r="S524" s="88"/>
      <c r="T524" s="88"/>
      <c r="U524" s="88"/>
      <c r="V524" s="88"/>
      <c r="W524" s="88"/>
    </row>
    <row r="525" spans="1:23" x14ac:dyDescent="0.25">
      <c r="A525" s="83" t="s">
        <v>1745</v>
      </c>
      <c r="B525" s="82" t="s">
        <v>494</v>
      </c>
      <c r="C525" s="120" t="s">
        <v>321</v>
      </c>
      <c r="D525" s="83" t="s">
        <v>502</v>
      </c>
      <c r="E525" s="84">
        <v>539</v>
      </c>
      <c r="F525" s="82" t="s">
        <v>480</v>
      </c>
      <c r="G525" s="85"/>
      <c r="H525" s="82" t="s">
        <v>481</v>
      </c>
      <c r="I525" s="82" t="s">
        <v>482</v>
      </c>
      <c r="J525" s="82">
        <v>1</v>
      </c>
      <c r="K525" s="82" t="s">
        <v>483</v>
      </c>
      <c r="L525" s="86"/>
      <c r="M525" s="87"/>
      <c r="N525" s="88"/>
      <c r="O525" s="88"/>
      <c r="P525" s="88"/>
      <c r="Q525" s="88"/>
      <c r="R525" s="88"/>
      <c r="S525" s="88"/>
      <c r="T525" s="88"/>
      <c r="U525" s="88"/>
      <c r="V525" s="88"/>
      <c r="W525" s="88"/>
    </row>
    <row r="526" spans="1:23" x14ac:dyDescent="0.25">
      <c r="A526" s="83" t="s">
        <v>1746</v>
      </c>
      <c r="B526" s="82" t="s">
        <v>494</v>
      </c>
      <c r="C526" s="83" t="s">
        <v>1747</v>
      </c>
      <c r="D526" s="83" t="s">
        <v>502</v>
      </c>
      <c r="E526" s="84">
        <v>540</v>
      </c>
      <c r="F526" s="82" t="s">
        <v>480</v>
      </c>
      <c r="G526" s="85"/>
      <c r="H526" s="82" t="s">
        <v>481</v>
      </c>
      <c r="I526" s="82" t="s">
        <v>482</v>
      </c>
      <c r="J526" s="82">
        <v>1</v>
      </c>
      <c r="K526" s="82" t="s">
        <v>483</v>
      </c>
      <c r="L526" s="86"/>
      <c r="M526" s="87"/>
      <c r="N526" s="88"/>
      <c r="O526" s="88"/>
      <c r="P526" s="88"/>
      <c r="Q526" s="88"/>
      <c r="R526" s="88"/>
      <c r="S526" s="88"/>
      <c r="T526" s="88"/>
      <c r="U526" s="88"/>
      <c r="V526" s="88"/>
      <c r="W526" s="88"/>
    </row>
    <row r="527" spans="1:23" x14ac:dyDescent="0.25">
      <c r="A527" s="83" t="s">
        <v>1748</v>
      </c>
      <c r="B527" s="82" t="s">
        <v>494</v>
      </c>
      <c r="C527" s="83" t="s">
        <v>1749</v>
      </c>
      <c r="D527" s="83" t="s">
        <v>502</v>
      </c>
      <c r="E527" s="84">
        <v>541</v>
      </c>
      <c r="F527" s="82" t="s">
        <v>480</v>
      </c>
      <c r="G527" s="85"/>
      <c r="H527" s="82" t="s">
        <v>481</v>
      </c>
      <c r="I527" s="82" t="s">
        <v>482</v>
      </c>
      <c r="J527" s="82">
        <v>1</v>
      </c>
      <c r="K527" s="82" t="s">
        <v>483</v>
      </c>
      <c r="L527" s="86"/>
      <c r="M527" s="87"/>
      <c r="N527" s="88"/>
      <c r="O527" s="88"/>
      <c r="P527" s="88"/>
      <c r="Q527" s="88"/>
      <c r="R527" s="88"/>
      <c r="S527" s="88"/>
      <c r="T527" s="88"/>
      <c r="U527" s="88"/>
      <c r="V527" s="88"/>
      <c r="W527" s="88"/>
    </row>
    <row r="528" spans="1:23" x14ac:dyDescent="0.25">
      <c r="A528" s="83" t="s">
        <v>1750</v>
      </c>
      <c r="B528" s="82" t="s">
        <v>494</v>
      </c>
      <c r="C528" s="83" t="s">
        <v>1751</v>
      </c>
      <c r="D528" s="83" t="s">
        <v>502</v>
      </c>
      <c r="E528" s="84">
        <v>542</v>
      </c>
      <c r="F528" s="82" t="s">
        <v>480</v>
      </c>
      <c r="G528" s="85"/>
      <c r="H528" s="82" t="s">
        <v>481</v>
      </c>
      <c r="I528" s="82" t="s">
        <v>482</v>
      </c>
      <c r="J528" s="82">
        <v>1</v>
      </c>
      <c r="K528" s="82" t="s">
        <v>483</v>
      </c>
      <c r="L528" s="86"/>
      <c r="M528" s="87"/>
      <c r="N528" s="88"/>
      <c r="O528" s="88"/>
      <c r="P528" s="88"/>
      <c r="Q528" s="88"/>
      <c r="R528" s="88"/>
      <c r="S528" s="88"/>
      <c r="T528" s="88"/>
      <c r="U528" s="88"/>
      <c r="V528" s="88"/>
      <c r="W528" s="88"/>
    </row>
    <row r="529" spans="1:23" x14ac:dyDescent="0.25">
      <c r="A529" s="83" t="s">
        <v>1752</v>
      </c>
      <c r="B529" s="82" t="s">
        <v>494</v>
      </c>
      <c r="C529" s="83" t="s">
        <v>1753</v>
      </c>
      <c r="D529" s="83" t="s">
        <v>502</v>
      </c>
      <c r="E529" s="84">
        <v>543</v>
      </c>
      <c r="F529" s="82" t="s">
        <v>480</v>
      </c>
      <c r="G529" s="85"/>
      <c r="H529" s="82" t="s">
        <v>481</v>
      </c>
      <c r="I529" s="82" t="s">
        <v>482</v>
      </c>
      <c r="J529" s="82">
        <v>1</v>
      </c>
      <c r="K529" s="82" t="s">
        <v>483</v>
      </c>
      <c r="L529" s="86"/>
      <c r="M529" s="87"/>
      <c r="N529" s="88"/>
      <c r="O529" s="88"/>
      <c r="P529" s="88"/>
      <c r="Q529" s="88"/>
      <c r="R529" s="88"/>
      <c r="S529" s="88"/>
      <c r="T529" s="88"/>
      <c r="U529" s="88"/>
      <c r="V529" s="88"/>
      <c r="W529" s="88"/>
    </row>
    <row r="530" spans="1:23" x14ac:dyDescent="0.25">
      <c r="A530" s="83" t="s">
        <v>1754</v>
      </c>
      <c r="B530" s="82" t="s">
        <v>494</v>
      </c>
      <c r="C530" s="83" t="s">
        <v>327</v>
      </c>
      <c r="D530" s="83" t="s">
        <v>502</v>
      </c>
      <c r="E530" s="84">
        <v>544</v>
      </c>
      <c r="F530" s="82" t="s">
        <v>480</v>
      </c>
      <c r="G530" s="85"/>
      <c r="H530" s="82" t="s">
        <v>481</v>
      </c>
      <c r="I530" s="82" t="s">
        <v>482</v>
      </c>
      <c r="J530" s="82">
        <v>1</v>
      </c>
      <c r="K530" s="82" t="s">
        <v>483</v>
      </c>
      <c r="L530" s="86"/>
      <c r="M530" s="87"/>
      <c r="N530" s="88"/>
      <c r="O530" s="88"/>
      <c r="P530" s="88"/>
      <c r="Q530" s="88"/>
      <c r="R530" s="88"/>
      <c r="S530" s="88"/>
      <c r="T530" s="88"/>
      <c r="U530" s="88"/>
      <c r="V530" s="88"/>
      <c r="W530" s="88"/>
    </row>
    <row r="531" spans="1:23" x14ac:dyDescent="0.25">
      <c r="A531" s="83" t="s">
        <v>1755</v>
      </c>
      <c r="B531" s="82" t="s">
        <v>494</v>
      </c>
      <c r="C531" s="83" t="s">
        <v>1756</v>
      </c>
      <c r="D531" s="83" t="s">
        <v>502</v>
      </c>
      <c r="E531" s="84">
        <v>545</v>
      </c>
      <c r="F531" s="82" t="s">
        <v>480</v>
      </c>
      <c r="G531" s="85"/>
      <c r="H531" s="82" t="s">
        <v>481</v>
      </c>
      <c r="I531" s="82" t="s">
        <v>482</v>
      </c>
      <c r="J531" s="82">
        <v>1</v>
      </c>
      <c r="K531" s="82" t="s">
        <v>483</v>
      </c>
      <c r="L531" s="86"/>
      <c r="M531" s="87"/>
      <c r="N531" s="88"/>
      <c r="O531" s="88"/>
      <c r="P531" s="88"/>
      <c r="Q531" s="88"/>
      <c r="R531" s="88"/>
      <c r="S531" s="88"/>
      <c r="T531" s="88"/>
      <c r="U531" s="88"/>
      <c r="V531" s="88"/>
      <c r="W531" s="88"/>
    </row>
    <row r="532" spans="1:23" x14ac:dyDescent="0.25">
      <c r="A532" s="83" t="s">
        <v>1757</v>
      </c>
      <c r="B532" s="82" t="s">
        <v>494</v>
      </c>
      <c r="C532" s="83" t="s">
        <v>329</v>
      </c>
      <c r="D532" s="83" t="s">
        <v>502</v>
      </c>
      <c r="E532" s="84">
        <v>546</v>
      </c>
      <c r="F532" s="82" t="s">
        <v>480</v>
      </c>
      <c r="G532" s="85"/>
      <c r="H532" s="82" t="s">
        <v>481</v>
      </c>
      <c r="I532" s="82" t="s">
        <v>482</v>
      </c>
      <c r="J532" s="82">
        <v>1</v>
      </c>
      <c r="K532" s="82" t="s">
        <v>483</v>
      </c>
      <c r="L532" s="86"/>
      <c r="M532" s="87"/>
      <c r="N532" s="88"/>
      <c r="O532" s="88"/>
      <c r="P532" s="88"/>
      <c r="Q532" s="88"/>
      <c r="R532" s="88"/>
      <c r="S532" s="88"/>
      <c r="T532" s="88"/>
      <c r="U532" s="88"/>
      <c r="V532" s="88"/>
      <c r="W532" s="88"/>
    </row>
    <row r="533" spans="1:23" x14ac:dyDescent="0.25">
      <c r="A533" s="83" t="s">
        <v>1758</v>
      </c>
      <c r="B533" s="82" t="s">
        <v>494</v>
      </c>
      <c r="C533" s="83" t="s">
        <v>1759</v>
      </c>
      <c r="D533" s="83" t="s">
        <v>502</v>
      </c>
      <c r="E533" s="84">
        <v>547</v>
      </c>
      <c r="F533" s="82" t="s">
        <v>480</v>
      </c>
      <c r="G533" s="85"/>
      <c r="H533" s="82" t="s">
        <v>481</v>
      </c>
      <c r="I533" s="82" t="s">
        <v>482</v>
      </c>
      <c r="J533" s="82">
        <v>1</v>
      </c>
      <c r="K533" s="82" t="s">
        <v>483</v>
      </c>
      <c r="L533" s="86"/>
      <c r="M533" s="87"/>
      <c r="N533" s="88"/>
      <c r="O533" s="88"/>
      <c r="P533" s="88"/>
      <c r="Q533" s="88"/>
      <c r="R533" s="88"/>
      <c r="S533" s="88"/>
      <c r="T533" s="88"/>
      <c r="U533" s="88"/>
      <c r="V533" s="88"/>
      <c r="W533" s="88"/>
    </row>
    <row r="534" spans="1:23" x14ac:dyDescent="0.25">
      <c r="A534" s="83" t="s">
        <v>1760</v>
      </c>
      <c r="B534" s="82" t="s">
        <v>494</v>
      </c>
      <c r="C534" s="83" t="s">
        <v>1761</v>
      </c>
      <c r="D534" s="83" t="s">
        <v>502</v>
      </c>
      <c r="E534" s="84">
        <v>548</v>
      </c>
      <c r="F534" s="82" t="s">
        <v>480</v>
      </c>
      <c r="G534" s="85"/>
      <c r="H534" s="82" t="s">
        <v>481</v>
      </c>
      <c r="I534" s="82" t="s">
        <v>482</v>
      </c>
      <c r="J534" s="82">
        <v>1</v>
      </c>
      <c r="K534" s="82" t="s">
        <v>483</v>
      </c>
      <c r="L534" s="86"/>
      <c r="M534" s="87"/>
      <c r="N534" s="88"/>
      <c r="O534" s="88"/>
      <c r="P534" s="88"/>
      <c r="Q534" s="88"/>
      <c r="R534" s="88"/>
      <c r="S534" s="88"/>
      <c r="T534" s="88"/>
      <c r="U534" s="88"/>
      <c r="V534" s="88"/>
      <c r="W534" s="88"/>
    </row>
    <row r="535" spans="1:23" x14ac:dyDescent="0.25">
      <c r="A535" s="83" t="s">
        <v>1762</v>
      </c>
      <c r="B535" s="82" t="s">
        <v>494</v>
      </c>
      <c r="C535" s="83" t="s">
        <v>1763</v>
      </c>
      <c r="D535" s="83" t="s">
        <v>502</v>
      </c>
      <c r="E535" s="84">
        <v>549</v>
      </c>
      <c r="F535" s="82" t="s">
        <v>480</v>
      </c>
      <c r="G535" s="85"/>
      <c r="H535" s="82" t="s">
        <v>481</v>
      </c>
      <c r="I535" s="82" t="s">
        <v>482</v>
      </c>
      <c r="J535" s="82">
        <v>1</v>
      </c>
      <c r="K535" s="82" t="s">
        <v>483</v>
      </c>
      <c r="L535" s="86"/>
      <c r="M535" s="87"/>
      <c r="N535" s="88"/>
      <c r="O535" s="88"/>
      <c r="P535" s="88"/>
      <c r="Q535" s="88"/>
      <c r="R535" s="88"/>
      <c r="S535" s="88"/>
      <c r="T535" s="88"/>
      <c r="U535" s="88"/>
      <c r="V535" s="88"/>
      <c r="W535" s="88"/>
    </row>
    <row r="536" spans="1:23" x14ac:dyDescent="0.25">
      <c r="A536" s="83" t="s">
        <v>1764</v>
      </c>
      <c r="B536" s="82" t="s">
        <v>494</v>
      </c>
      <c r="C536" s="83" t="s">
        <v>1765</v>
      </c>
      <c r="D536" s="83" t="s">
        <v>502</v>
      </c>
      <c r="E536" s="84">
        <v>550</v>
      </c>
      <c r="F536" s="82" t="s">
        <v>480</v>
      </c>
      <c r="G536" s="85"/>
      <c r="H536" s="82" t="s">
        <v>481</v>
      </c>
      <c r="I536" s="82" t="s">
        <v>482</v>
      </c>
      <c r="J536" s="82">
        <v>1</v>
      </c>
      <c r="K536" s="82" t="s">
        <v>483</v>
      </c>
      <c r="L536" s="86"/>
      <c r="M536" s="87"/>
      <c r="N536" s="88"/>
      <c r="O536" s="88"/>
      <c r="P536" s="88"/>
      <c r="Q536" s="88"/>
      <c r="R536" s="88"/>
      <c r="S536" s="88"/>
      <c r="T536" s="88"/>
      <c r="U536" s="88"/>
      <c r="V536" s="88"/>
      <c r="W536" s="88"/>
    </row>
    <row r="537" spans="1:23" x14ac:dyDescent="0.25">
      <c r="A537" s="83" t="s">
        <v>1766</v>
      </c>
      <c r="B537" s="82" t="s">
        <v>494</v>
      </c>
      <c r="C537" s="83" t="s">
        <v>1767</v>
      </c>
      <c r="D537" s="83" t="s">
        <v>502</v>
      </c>
      <c r="E537" s="84">
        <v>551</v>
      </c>
      <c r="F537" s="82" t="s">
        <v>480</v>
      </c>
      <c r="G537" s="85"/>
      <c r="H537" s="82" t="s">
        <v>481</v>
      </c>
      <c r="I537" s="82" t="s">
        <v>482</v>
      </c>
      <c r="J537" s="82">
        <v>1</v>
      </c>
      <c r="K537" s="82" t="s">
        <v>483</v>
      </c>
      <c r="L537" s="86"/>
      <c r="M537" s="87"/>
      <c r="N537" s="88"/>
      <c r="O537" s="88"/>
      <c r="P537" s="88"/>
      <c r="Q537" s="88"/>
      <c r="R537" s="88"/>
      <c r="S537" s="88"/>
      <c r="T537" s="88"/>
      <c r="U537" s="88"/>
      <c r="V537" s="88"/>
      <c r="W537" s="88"/>
    </row>
    <row r="538" spans="1:23" x14ac:dyDescent="0.25">
      <c r="A538" s="81" t="s">
        <v>1768</v>
      </c>
      <c r="B538" s="82" t="s">
        <v>494</v>
      </c>
      <c r="C538" s="83" t="s">
        <v>1769</v>
      </c>
      <c r="D538" s="83" t="s">
        <v>502</v>
      </c>
      <c r="E538" s="84">
        <v>552</v>
      </c>
      <c r="F538" s="82" t="s">
        <v>480</v>
      </c>
      <c r="G538" s="85"/>
      <c r="H538" s="82" t="s">
        <v>481</v>
      </c>
      <c r="I538" s="82" t="s">
        <v>482</v>
      </c>
      <c r="J538" s="82">
        <v>1</v>
      </c>
      <c r="K538" s="82" t="s">
        <v>483</v>
      </c>
      <c r="L538" s="86"/>
      <c r="M538" s="87"/>
      <c r="N538" s="88"/>
      <c r="O538" s="88"/>
      <c r="P538" s="88"/>
      <c r="Q538" s="88"/>
      <c r="R538" s="88"/>
      <c r="S538" s="88"/>
      <c r="T538" s="88"/>
      <c r="U538" s="88"/>
      <c r="V538" s="88"/>
      <c r="W538" s="88"/>
    </row>
    <row r="539" spans="1:23" x14ac:dyDescent="0.25">
      <c r="A539" s="83" t="s">
        <v>1770</v>
      </c>
      <c r="B539" s="82" t="s">
        <v>494</v>
      </c>
      <c r="C539" s="83" t="s">
        <v>1771</v>
      </c>
      <c r="D539" s="83" t="s">
        <v>502</v>
      </c>
      <c r="E539" s="84">
        <v>553</v>
      </c>
      <c r="F539" s="82" t="s">
        <v>480</v>
      </c>
      <c r="G539" s="85"/>
      <c r="H539" s="82" t="s">
        <v>481</v>
      </c>
      <c r="I539" s="82" t="s">
        <v>482</v>
      </c>
      <c r="J539" s="82">
        <v>1</v>
      </c>
      <c r="K539" s="82" t="s">
        <v>483</v>
      </c>
      <c r="L539" s="86"/>
      <c r="M539" s="87"/>
      <c r="N539" s="88"/>
      <c r="O539" s="88"/>
      <c r="P539" s="88"/>
      <c r="Q539" s="88"/>
      <c r="R539" s="88"/>
      <c r="S539" s="88"/>
      <c r="T539" s="88"/>
      <c r="U539" s="88"/>
      <c r="V539" s="88"/>
      <c r="W539" s="88"/>
    </row>
    <row r="540" spans="1:23" x14ac:dyDescent="0.25">
      <c r="A540" s="83" t="s">
        <v>1772</v>
      </c>
      <c r="B540" s="82" t="s">
        <v>494</v>
      </c>
      <c r="C540" s="83" t="s">
        <v>1773</v>
      </c>
      <c r="D540" s="83" t="s">
        <v>502</v>
      </c>
      <c r="E540" s="84">
        <v>554</v>
      </c>
      <c r="F540" s="82" t="s">
        <v>480</v>
      </c>
      <c r="G540" s="85"/>
      <c r="H540" s="82" t="s">
        <v>481</v>
      </c>
      <c r="I540" s="82" t="s">
        <v>482</v>
      </c>
      <c r="J540" s="82">
        <v>1</v>
      </c>
      <c r="K540" s="82" t="s">
        <v>483</v>
      </c>
      <c r="L540" s="86"/>
      <c r="M540" s="87"/>
      <c r="N540" s="88"/>
      <c r="O540" s="88"/>
      <c r="P540" s="88"/>
      <c r="Q540" s="88"/>
      <c r="R540" s="88"/>
      <c r="S540" s="88"/>
      <c r="T540" s="88"/>
      <c r="U540" s="88"/>
      <c r="V540" s="88"/>
      <c r="W540" s="88"/>
    </row>
    <row r="541" spans="1:23" x14ac:dyDescent="0.25">
      <c r="A541" s="81" t="s">
        <v>1774</v>
      </c>
      <c r="B541" s="82" t="s">
        <v>504</v>
      </c>
      <c r="C541" s="83" t="s">
        <v>1775</v>
      </c>
      <c r="D541" s="83"/>
      <c r="E541" s="84">
        <v>555</v>
      </c>
      <c r="F541" s="82" t="s">
        <v>480</v>
      </c>
      <c r="G541" s="85"/>
      <c r="H541" s="82" t="s">
        <v>481</v>
      </c>
      <c r="I541" s="82" t="s">
        <v>482</v>
      </c>
      <c r="J541" s="82">
        <v>1</v>
      </c>
      <c r="K541" s="82" t="s">
        <v>483</v>
      </c>
      <c r="L541" s="86"/>
      <c r="M541" s="87"/>
      <c r="N541" s="88"/>
      <c r="O541" s="88"/>
      <c r="P541" s="88"/>
      <c r="Q541" s="88"/>
      <c r="R541" s="88"/>
      <c r="S541" s="88"/>
      <c r="T541" s="88"/>
      <c r="U541" s="88"/>
      <c r="V541" s="88"/>
      <c r="W541" s="88"/>
    </row>
    <row r="542" spans="1:23" x14ac:dyDescent="0.25">
      <c r="A542" s="81" t="s">
        <v>1776</v>
      </c>
      <c r="B542" s="82" t="s">
        <v>597</v>
      </c>
      <c r="C542" s="83" t="s">
        <v>1777</v>
      </c>
      <c r="D542" s="83"/>
      <c r="E542" s="84">
        <v>556</v>
      </c>
      <c r="F542" s="82" t="s">
        <v>480</v>
      </c>
      <c r="G542" s="85"/>
      <c r="H542" s="82" t="s">
        <v>481</v>
      </c>
      <c r="I542" s="82" t="s">
        <v>482</v>
      </c>
      <c r="J542" s="82">
        <v>1</v>
      </c>
      <c r="K542" s="82" t="s">
        <v>483</v>
      </c>
      <c r="L542" s="83" t="s">
        <v>599</v>
      </c>
      <c r="M542" s="89" t="s">
        <v>1778</v>
      </c>
      <c r="N542" s="88"/>
      <c r="O542" s="88"/>
      <c r="P542" s="88"/>
      <c r="Q542" s="88"/>
      <c r="R542" s="88"/>
      <c r="S542" s="88"/>
      <c r="T542" s="88"/>
      <c r="U542" s="88"/>
      <c r="V542" s="88"/>
      <c r="W542" s="88"/>
    </row>
    <row r="543" spans="1:23" x14ac:dyDescent="0.25">
      <c r="A543" s="83" t="s">
        <v>1779</v>
      </c>
      <c r="B543" s="82" t="s">
        <v>504</v>
      </c>
      <c r="C543" s="83" t="s">
        <v>1780</v>
      </c>
      <c r="D543" s="83"/>
      <c r="E543" s="84">
        <v>557</v>
      </c>
      <c r="F543" s="82" t="s">
        <v>480</v>
      </c>
      <c r="G543" s="85"/>
      <c r="H543" s="82" t="s">
        <v>481</v>
      </c>
      <c r="I543" s="82" t="s">
        <v>482</v>
      </c>
      <c r="J543" s="82">
        <v>1</v>
      </c>
      <c r="K543" s="82" t="s">
        <v>483</v>
      </c>
      <c r="L543" s="86"/>
      <c r="M543" s="87"/>
      <c r="N543" s="88"/>
      <c r="O543" s="88"/>
      <c r="P543" s="88"/>
      <c r="Q543" s="88"/>
      <c r="R543" s="88"/>
      <c r="S543" s="88"/>
      <c r="T543" s="88"/>
      <c r="U543" s="88"/>
      <c r="V543" s="88"/>
      <c r="W543" s="88"/>
    </row>
    <row r="544" spans="1:23" x14ac:dyDescent="0.25">
      <c r="A544" s="83" t="s">
        <v>1781</v>
      </c>
      <c r="B544" s="82" t="s">
        <v>597</v>
      </c>
      <c r="C544" s="83" t="s">
        <v>1782</v>
      </c>
      <c r="D544" s="83"/>
      <c r="E544" s="84">
        <v>558</v>
      </c>
      <c r="F544" s="82" t="s">
        <v>480</v>
      </c>
      <c r="G544" s="85"/>
      <c r="H544" s="82" t="s">
        <v>481</v>
      </c>
      <c r="I544" s="82" t="s">
        <v>482</v>
      </c>
      <c r="J544" s="82">
        <v>1</v>
      </c>
      <c r="K544" s="82" t="s">
        <v>483</v>
      </c>
      <c r="L544" s="83" t="s">
        <v>599</v>
      </c>
      <c r="M544" s="89" t="s">
        <v>1783</v>
      </c>
      <c r="N544" s="88"/>
      <c r="O544" s="88"/>
      <c r="P544" s="88"/>
      <c r="Q544" s="88"/>
      <c r="R544" s="88"/>
      <c r="S544" s="88"/>
      <c r="T544" s="88"/>
      <c r="U544" s="88"/>
      <c r="V544" s="88"/>
      <c r="W544" s="88"/>
    </row>
    <row r="545" spans="1:23" x14ac:dyDescent="0.25">
      <c r="A545" s="83" t="s">
        <v>1784</v>
      </c>
      <c r="B545" s="82" t="s">
        <v>504</v>
      </c>
      <c r="C545" s="107" t="s">
        <v>1785</v>
      </c>
      <c r="D545" s="83"/>
      <c r="E545" s="84">
        <v>559</v>
      </c>
      <c r="F545" s="82" t="s">
        <v>480</v>
      </c>
      <c r="G545" s="85"/>
      <c r="H545" s="82" t="s">
        <v>481</v>
      </c>
      <c r="I545" s="82" t="s">
        <v>482</v>
      </c>
      <c r="J545" s="82">
        <v>1</v>
      </c>
      <c r="K545" s="82" t="s">
        <v>483</v>
      </c>
      <c r="L545" s="86"/>
      <c r="M545" s="87"/>
      <c r="N545" s="88"/>
      <c r="O545" s="88"/>
      <c r="P545" s="88"/>
      <c r="Q545" s="88"/>
      <c r="R545" s="88"/>
      <c r="S545" s="88"/>
      <c r="T545" s="88"/>
      <c r="U545" s="88"/>
      <c r="V545" s="88"/>
      <c r="W545" s="88"/>
    </row>
    <row r="546" spans="1:23" x14ac:dyDescent="0.25">
      <c r="A546" s="83" t="s">
        <v>1786</v>
      </c>
      <c r="B546" s="82" t="s">
        <v>597</v>
      </c>
      <c r="C546" s="107" t="s">
        <v>1787</v>
      </c>
      <c r="D546" s="83"/>
      <c r="E546" s="84">
        <v>560</v>
      </c>
      <c r="F546" s="82" t="s">
        <v>480</v>
      </c>
      <c r="G546" s="85"/>
      <c r="H546" s="82" t="s">
        <v>481</v>
      </c>
      <c r="I546" s="82" t="s">
        <v>482</v>
      </c>
      <c r="J546" s="82">
        <v>1</v>
      </c>
      <c r="K546" s="82" t="s">
        <v>483</v>
      </c>
      <c r="L546" s="83" t="s">
        <v>599</v>
      </c>
      <c r="M546" s="89" t="s">
        <v>1788</v>
      </c>
      <c r="N546" s="88"/>
      <c r="O546" s="88"/>
      <c r="P546" s="88"/>
      <c r="Q546" s="88"/>
      <c r="R546" s="88"/>
      <c r="S546" s="88"/>
      <c r="T546" s="88"/>
      <c r="U546" s="88"/>
      <c r="V546" s="88"/>
      <c r="W546" s="88"/>
    </row>
    <row r="547" spans="1:23" x14ac:dyDescent="0.25">
      <c r="A547" s="83" t="s">
        <v>1789</v>
      </c>
      <c r="B547" s="82" t="s">
        <v>504</v>
      </c>
      <c r="C547" s="107" t="s">
        <v>1790</v>
      </c>
      <c r="D547" s="83"/>
      <c r="E547" s="84">
        <v>561</v>
      </c>
      <c r="F547" s="82" t="s">
        <v>480</v>
      </c>
      <c r="G547" s="85"/>
      <c r="H547" s="82" t="s">
        <v>481</v>
      </c>
      <c r="I547" s="82" t="s">
        <v>482</v>
      </c>
      <c r="J547" s="82">
        <v>1</v>
      </c>
      <c r="K547" s="82" t="s">
        <v>483</v>
      </c>
      <c r="L547" s="86"/>
      <c r="M547" s="87"/>
      <c r="N547" s="88"/>
      <c r="O547" s="88"/>
      <c r="P547" s="88"/>
      <c r="Q547" s="88"/>
      <c r="R547" s="88"/>
      <c r="S547" s="88"/>
      <c r="T547" s="88"/>
      <c r="U547" s="88"/>
      <c r="V547" s="88"/>
      <c r="W547" s="88"/>
    </row>
    <row r="548" spans="1:23" x14ac:dyDescent="0.25">
      <c r="A548" s="83" t="s">
        <v>1791</v>
      </c>
      <c r="B548" s="82" t="s">
        <v>597</v>
      </c>
      <c r="C548" s="107" t="s">
        <v>1792</v>
      </c>
      <c r="D548" s="83"/>
      <c r="E548" s="84">
        <v>562</v>
      </c>
      <c r="F548" s="82" t="s">
        <v>480</v>
      </c>
      <c r="G548" s="85"/>
      <c r="H548" s="82" t="s">
        <v>481</v>
      </c>
      <c r="I548" s="82" t="s">
        <v>482</v>
      </c>
      <c r="J548" s="82">
        <v>1</v>
      </c>
      <c r="K548" s="82" t="s">
        <v>483</v>
      </c>
      <c r="L548" s="83" t="s">
        <v>599</v>
      </c>
      <c r="M548" s="89" t="s">
        <v>1793</v>
      </c>
      <c r="N548" s="88"/>
      <c r="O548" s="88"/>
      <c r="P548" s="88"/>
      <c r="Q548" s="88"/>
      <c r="R548" s="88"/>
      <c r="S548" s="88"/>
      <c r="T548" s="88"/>
      <c r="U548" s="88"/>
      <c r="V548" s="88"/>
      <c r="W548" s="88"/>
    </row>
    <row r="549" spans="1:23" x14ac:dyDescent="0.25">
      <c r="A549" s="83" t="s">
        <v>1794</v>
      </c>
      <c r="B549" s="82" t="s">
        <v>504</v>
      </c>
      <c r="C549" s="107" t="s">
        <v>1795</v>
      </c>
      <c r="D549" s="83"/>
      <c r="E549" s="84">
        <v>563</v>
      </c>
      <c r="F549" s="82" t="s">
        <v>480</v>
      </c>
      <c r="G549" s="85"/>
      <c r="H549" s="82" t="s">
        <v>481</v>
      </c>
      <c r="I549" s="82" t="s">
        <v>482</v>
      </c>
      <c r="J549" s="82">
        <v>1</v>
      </c>
      <c r="K549" s="82" t="s">
        <v>483</v>
      </c>
      <c r="L549" s="86"/>
      <c r="M549" s="87"/>
      <c r="N549" s="88"/>
      <c r="O549" s="88"/>
      <c r="P549" s="88"/>
      <c r="Q549" s="88"/>
      <c r="R549" s="88"/>
      <c r="S549" s="88"/>
      <c r="T549" s="88"/>
      <c r="U549" s="88"/>
      <c r="V549" s="88"/>
      <c r="W549" s="88"/>
    </row>
    <row r="550" spans="1:23" x14ac:dyDescent="0.25">
      <c r="A550" s="83" t="s">
        <v>1796</v>
      </c>
      <c r="B550" s="82" t="s">
        <v>597</v>
      </c>
      <c r="C550" s="107" t="s">
        <v>1797</v>
      </c>
      <c r="D550" s="83"/>
      <c r="E550" s="84">
        <v>564</v>
      </c>
      <c r="F550" s="82" t="s">
        <v>480</v>
      </c>
      <c r="G550" s="85"/>
      <c r="H550" s="82" t="s">
        <v>481</v>
      </c>
      <c r="I550" s="82" t="s">
        <v>482</v>
      </c>
      <c r="J550" s="82">
        <v>1</v>
      </c>
      <c r="K550" s="82" t="s">
        <v>483</v>
      </c>
      <c r="L550" s="83" t="s">
        <v>599</v>
      </c>
      <c r="M550" s="89" t="s">
        <v>1798</v>
      </c>
      <c r="N550" s="88"/>
      <c r="O550" s="88"/>
      <c r="P550" s="88"/>
      <c r="Q550" s="88"/>
      <c r="R550" s="88"/>
      <c r="S550" s="88"/>
      <c r="T550" s="88"/>
      <c r="U550" s="88"/>
      <c r="V550" s="88"/>
      <c r="W550" s="88"/>
    </row>
    <row r="551" spans="1:23" x14ac:dyDescent="0.25">
      <c r="A551" s="83" t="s">
        <v>1799</v>
      </c>
      <c r="B551" s="82" t="s">
        <v>504</v>
      </c>
      <c r="C551" s="107" t="s">
        <v>1800</v>
      </c>
      <c r="D551" s="83"/>
      <c r="E551" s="84">
        <v>565</v>
      </c>
      <c r="F551" s="82" t="s">
        <v>480</v>
      </c>
      <c r="G551" s="85"/>
      <c r="H551" s="82" t="s">
        <v>481</v>
      </c>
      <c r="I551" s="82" t="s">
        <v>482</v>
      </c>
      <c r="J551" s="82">
        <v>1</v>
      </c>
      <c r="K551" s="82" t="s">
        <v>483</v>
      </c>
      <c r="L551" s="86"/>
      <c r="M551" s="87"/>
      <c r="N551" s="88"/>
      <c r="O551" s="88"/>
      <c r="P551" s="88"/>
      <c r="Q551" s="88"/>
      <c r="R551" s="88"/>
      <c r="S551" s="88"/>
      <c r="T551" s="88"/>
      <c r="U551" s="88"/>
      <c r="V551" s="88"/>
      <c r="W551" s="88"/>
    </row>
    <row r="552" spans="1:23" x14ac:dyDescent="0.25">
      <c r="A552" s="83" t="s">
        <v>1801</v>
      </c>
      <c r="B552" s="82" t="s">
        <v>597</v>
      </c>
      <c r="C552" s="107" t="s">
        <v>1802</v>
      </c>
      <c r="D552" s="83"/>
      <c r="E552" s="84">
        <v>566</v>
      </c>
      <c r="F552" s="82" t="s">
        <v>480</v>
      </c>
      <c r="G552" s="85"/>
      <c r="H552" s="82" t="s">
        <v>481</v>
      </c>
      <c r="I552" s="82" t="s">
        <v>482</v>
      </c>
      <c r="J552" s="82">
        <v>1</v>
      </c>
      <c r="K552" s="82" t="s">
        <v>483</v>
      </c>
      <c r="L552" s="83" t="s">
        <v>599</v>
      </c>
      <c r="M552" s="89" t="s">
        <v>1803</v>
      </c>
      <c r="N552" s="88"/>
      <c r="O552" s="88"/>
      <c r="P552" s="88"/>
      <c r="Q552" s="88"/>
      <c r="R552" s="88"/>
      <c r="S552" s="88"/>
      <c r="T552" s="88"/>
      <c r="U552" s="88"/>
      <c r="V552" s="88"/>
      <c r="W552" s="88"/>
    </row>
    <row r="553" spans="1:23" x14ac:dyDescent="0.25">
      <c r="A553" s="83" t="s">
        <v>1804</v>
      </c>
      <c r="B553" s="82" t="s">
        <v>504</v>
      </c>
      <c r="C553" s="107" t="s">
        <v>1805</v>
      </c>
      <c r="D553" s="83"/>
      <c r="E553" s="84">
        <v>567</v>
      </c>
      <c r="F553" s="82" t="s">
        <v>480</v>
      </c>
      <c r="G553" s="85"/>
      <c r="H553" s="82" t="s">
        <v>481</v>
      </c>
      <c r="I553" s="82" t="s">
        <v>482</v>
      </c>
      <c r="J553" s="82">
        <v>1</v>
      </c>
      <c r="K553" s="82" t="s">
        <v>483</v>
      </c>
      <c r="L553" s="86"/>
      <c r="M553" s="87"/>
      <c r="N553" s="88"/>
      <c r="O553" s="88"/>
      <c r="P553" s="88"/>
      <c r="Q553" s="88"/>
      <c r="R553" s="88"/>
      <c r="S553" s="88"/>
      <c r="T553" s="88"/>
      <c r="U553" s="88"/>
      <c r="V553" s="88"/>
      <c r="W553" s="88"/>
    </row>
    <row r="554" spans="1:23" x14ac:dyDescent="0.25">
      <c r="A554" s="83" t="s">
        <v>1806</v>
      </c>
      <c r="B554" s="82" t="s">
        <v>597</v>
      </c>
      <c r="C554" s="107" t="s">
        <v>1807</v>
      </c>
      <c r="D554" s="83"/>
      <c r="E554" s="84">
        <v>568</v>
      </c>
      <c r="F554" s="82" t="s">
        <v>480</v>
      </c>
      <c r="G554" s="85"/>
      <c r="H554" s="82" t="s">
        <v>481</v>
      </c>
      <c r="I554" s="82" t="s">
        <v>482</v>
      </c>
      <c r="J554" s="82">
        <v>1</v>
      </c>
      <c r="K554" s="82" t="s">
        <v>483</v>
      </c>
      <c r="L554" s="83" t="s">
        <v>599</v>
      </c>
      <c r="M554" s="89" t="s">
        <v>1808</v>
      </c>
      <c r="N554" s="88"/>
      <c r="O554" s="88"/>
      <c r="P554" s="88"/>
      <c r="Q554" s="88"/>
      <c r="R554" s="88"/>
      <c r="S554" s="88"/>
      <c r="T554" s="88"/>
      <c r="U554" s="88"/>
      <c r="V554" s="88"/>
      <c r="W554" s="88"/>
    </row>
    <row r="555" spans="1:23" x14ac:dyDescent="0.25">
      <c r="A555" s="83" t="s">
        <v>1809</v>
      </c>
      <c r="B555" s="82" t="s">
        <v>504</v>
      </c>
      <c r="C555" s="107" t="s">
        <v>1810</v>
      </c>
      <c r="D555" s="83"/>
      <c r="E555" s="84">
        <v>569</v>
      </c>
      <c r="F555" s="82" t="s">
        <v>480</v>
      </c>
      <c r="G555" s="85"/>
      <c r="H555" s="82" t="s">
        <v>481</v>
      </c>
      <c r="I555" s="82" t="s">
        <v>482</v>
      </c>
      <c r="J555" s="82">
        <v>1</v>
      </c>
      <c r="K555" s="82" t="s">
        <v>483</v>
      </c>
      <c r="L555" s="86"/>
      <c r="M555" s="87"/>
      <c r="N555" s="88"/>
      <c r="O555" s="88"/>
      <c r="P555" s="88"/>
      <c r="Q555" s="88"/>
      <c r="R555" s="88"/>
      <c r="S555" s="88"/>
      <c r="T555" s="88"/>
      <c r="U555" s="88"/>
      <c r="V555" s="88"/>
      <c r="W555" s="88"/>
    </row>
    <row r="556" spans="1:23" x14ac:dyDescent="0.25">
      <c r="A556" s="83" t="s">
        <v>1811</v>
      </c>
      <c r="B556" s="82" t="s">
        <v>597</v>
      </c>
      <c r="C556" s="107" t="s">
        <v>1812</v>
      </c>
      <c r="D556" s="83"/>
      <c r="E556" s="84">
        <v>570</v>
      </c>
      <c r="F556" s="82" t="s">
        <v>480</v>
      </c>
      <c r="G556" s="85"/>
      <c r="H556" s="82" t="s">
        <v>481</v>
      </c>
      <c r="I556" s="82" t="s">
        <v>482</v>
      </c>
      <c r="J556" s="82">
        <v>1</v>
      </c>
      <c r="K556" s="82" t="s">
        <v>483</v>
      </c>
      <c r="L556" s="83" t="s">
        <v>599</v>
      </c>
      <c r="M556" s="89" t="s">
        <v>1813</v>
      </c>
      <c r="N556" s="88"/>
      <c r="O556" s="88"/>
      <c r="P556" s="88"/>
      <c r="Q556" s="88"/>
      <c r="R556" s="88"/>
      <c r="S556" s="88"/>
      <c r="T556" s="88"/>
      <c r="U556" s="88"/>
      <c r="V556" s="88"/>
      <c r="W556" s="88"/>
    </row>
    <row r="557" spans="1:23" x14ac:dyDescent="0.25">
      <c r="A557" s="83" t="s">
        <v>1814</v>
      </c>
      <c r="B557" s="82" t="s">
        <v>504</v>
      </c>
      <c r="C557" s="107" t="s">
        <v>1815</v>
      </c>
      <c r="D557" s="83"/>
      <c r="E557" s="84">
        <v>571</v>
      </c>
      <c r="F557" s="82" t="s">
        <v>480</v>
      </c>
      <c r="G557" s="85"/>
      <c r="H557" s="82" t="s">
        <v>481</v>
      </c>
      <c r="I557" s="82" t="s">
        <v>482</v>
      </c>
      <c r="J557" s="82">
        <v>1</v>
      </c>
      <c r="K557" s="82" t="s">
        <v>483</v>
      </c>
      <c r="L557" s="86"/>
      <c r="M557" s="87"/>
      <c r="N557" s="88"/>
      <c r="O557" s="88"/>
      <c r="P557" s="88"/>
      <c r="Q557" s="88"/>
      <c r="R557" s="88"/>
      <c r="S557" s="88"/>
      <c r="T557" s="88"/>
      <c r="U557" s="88"/>
      <c r="V557" s="88"/>
      <c r="W557" s="88"/>
    </row>
    <row r="558" spans="1:23" x14ac:dyDescent="0.25">
      <c r="A558" s="83" t="s">
        <v>1816</v>
      </c>
      <c r="B558" s="82" t="s">
        <v>597</v>
      </c>
      <c r="C558" s="107" t="s">
        <v>1817</v>
      </c>
      <c r="D558" s="83"/>
      <c r="E558" s="84">
        <v>572</v>
      </c>
      <c r="F558" s="82" t="s">
        <v>480</v>
      </c>
      <c r="G558" s="85"/>
      <c r="H558" s="82" t="s">
        <v>481</v>
      </c>
      <c r="I558" s="82" t="s">
        <v>482</v>
      </c>
      <c r="J558" s="82">
        <v>1</v>
      </c>
      <c r="K558" s="82" t="s">
        <v>483</v>
      </c>
      <c r="L558" s="83" t="s">
        <v>599</v>
      </c>
      <c r="M558" s="89" t="s">
        <v>1818</v>
      </c>
      <c r="N558" s="88"/>
      <c r="O558" s="88"/>
      <c r="P558" s="88"/>
      <c r="Q558" s="88"/>
      <c r="R558" s="88"/>
      <c r="S558" s="88"/>
      <c r="T558" s="88"/>
      <c r="U558" s="88"/>
      <c r="V558" s="88"/>
      <c r="W558" s="88"/>
    </row>
    <row r="559" spans="1:23" x14ac:dyDescent="0.25">
      <c r="A559" s="83" t="s">
        <v>1819</v>
      </c>
      <c r="B559" s="82" t="s">
        <v>504</v>
      </c>
      <c r="C559" s="107" t="s">
        <v>1820</v>
      </c>
      <c r="D559" s="83"/>
      <c r="E559" s="84">
        <v>573</v>
      </c>
      <c r="F559" s="82" t="s">
        <v>480</v>
      </c>
      <c r="G559" s="85"/>
      <c r="H559" s="82" t="s">
        <v>481</v>
      </c>
      <c r="I559" s="82" t="s">
        <v>482</v>
      </c>
      <c r="J559" s="82">
        <v>1</v>
      </c>
      <c r="K559" s="82" t="s">
        <v>483</v>
      </c>
      <c r="L559" s="86"/>
      <c r="M559" s="87"/>
      <c r="N559" s="88"/>
      <c r="O559" s="88"/>
      <c r="P559" s="88"/>
      <c r="Q559" s="88"/>
      <c r="R559" s="88"/>
      <c r="S559" s="88"/>
      <c r="T559" s="88"/>
      <c r="U559" s="88"/>
      <c r="V559" s="88"/>
      <c r="W559" s="88"/>
    </row>
    <row r="560" spans="1:23" x14ac:dyDescent="0.25">
      <c r="A560" s="83" t="s">
        <v>1821</v>
      </c>
      <c r="B560" s="82" t="s">
        <v>597</v>
      </c>
      <c r="C560" s="107" t="s">
        <v>1822</v>
      </c>
      <c r="D560" s="83"/>
      <c r="E560" s="84">
        <v>574</v>
      </c>
      <c r="F560" s="82" t="s">
        <v>480</v>
      </c>
      <c r="G560" s="85"/>
      <c r="H560" s="82" t="s">
        <v>481</v>
      </c>
      <c r="I560" s="82" t="s">
        <v>482</v>
      </c>
      <c r="J560" s="82">
        <v>1</v>
      </c>
      <c r="K560" s="82" t="s">
        <v>483</v>
      </c>
      <c r="L560" s="83" t="s">
        <v>599</v>
      </c>
      <c r="M560" s="89" t="s">
        <v>1823</v>
      </c>
      <c r="N560" s="88"/>
      <c r="O560" s="88"/>
      <c r="P560" s="88"/>
      <c r="Q560" s="88"/>
      <c r="R560" s="88"/>
      <c r="S560" s="88"/>
      <c r="T560" s="88"/>
      <c r="U560" s="88"/>
      <c r="V560" s="88"/>
      <c r="W560" s="88"/>
    </row>
    <row r="561" spans="1:23" x14ac:dyDescent="0.25">
      <c r="A561" s="83" t="s">
        <v>1824</v>
      </c>
      <c r="B561" s="82" t="s">
        <v>504</v>
      </c>
      <c r="C561" s="107" t="s">
        <v>1825</v>
      </c>
      <c r="D561" s="83"/>
      <c r="E561" s="84">
        <v>575</v>
      </c>
      <c r="F561" s="82" t="s">
        <v>480</v>
      </c>
      <c r="G561" s="85"/>
      <c r="H561" s="82" t="s">
        <v>481</v>
      </c>
      <c r="I561" s="82" t="s">
        <v>482</v>
      </c>
      <c r="J561" s="82">
        <v>1</v>
      </c>
      <c r="K561" s="82" t="s">
        <v>483</v>
      </c>
      <c r="L561" s="86"/>
      <c r="M561" s="87"/>
      <c r="N561" s="88"/>
      <c r="O561" s="88"/>
      <c r="P561" s="88"/>
      <c r="Q561" s="88"/>
      <c r="R561" s="88"/>
      <c r="S561" s="88"/>
      <c r="T561" s="88"/>
      <c r="U561" s="88"/>
      <c r="V561" s="88"/>
      <c r="W561" s="88"/>
    </row>
    <row r="562" spans="1:23" x14ac:dyDescent="0.25">
      <c r="A562" s="83" t="s">
        <v>1826</v>
      </c>
      <c r="B562" s="82" t="s">
        <v>597</v>
      </c>
      <c r="C562" s="107" t="s">
        <v>1827</v>
      </c>
      <c r="D562" s="83"/>
      <c r="E562" s="84">
        <v>576</v>
      </c>
      <c r="F562" s="82" t="s">
        <v>480</v>
      </c>
      <c r="G562" s="85"/>
      <c r="H562" s="82" t="s">
        <v>481</v>
      </c>
      <c r="I562" s="82" t="s">
        <v>482</v>
      </c>
      <c r="J562" s="82">
        <v>1</v>
      </c>
      <c r="K562" s="82" t="s">
        <v>483</v>
      </c>
      <c r="L562" s="83" t="s">
        <v>599</v>
      </c>
      <c r="M562" s="89" t="s">
        <v>1828</v>
      </c>
      <c r="N562" s="88"/>
      <c r="O562" s="88"/>
      <c r="P562" s="88"/>
      <c r="Q562" s="88"/>
      <c r="R562" s="88"/>
      <c r="S562" s="88"/>
      <c r="T562" s="88"/>
      <c r="U562" s="88"/>
      <c r="V562" s="88"/>
      <c r="W562" s="88"/>
    </row>
    <row r="563" spans="1:23" x14ac:dyDescent="0.25">
      <c r="A563" s="83" t="s">
        <v>1829</v>
      </c>
      <c r="B563" s="82" t="s">
        <v>504</v>
      </c>
      <c r="C563" s="107" t="s">
        <v>1830</v>
      </c>
      <c r="D563" s="83"/>
      <c r="E563" s="84">
        <v>577</v>
      </c>
      <c r="F563" s="82" t="s">
        <v>480</v>
      </c>
      <c r="G563" s="85"/>
      <c r="H563" s="82" t="s">
        <v>481</v>
      </c>
      <c r="I563" s="82" t="s">
        <v>482</v>
      </c>
      <c r="J563" s="82">
        <v>1</v>
      </c>
      <c r="K563" s="82" t="s">
        <v>483</v>
      </c>
      <c r="L563" s="86"/>
      <c r="M563" s="87"/>
      <c r="N563" s="88"/>
      <c r="O563" s="88"/>
      <c r="P563" s="88"/>
      <c r="Q563" s="88"/>
      <c r="R563" s="88"/>
      <c r="S563" s="88"/>
      <c r="T563" s="88"/>
      <c r="U563" s="88"/>
      <c r="V563" s="88"/>
      <c r="W563" s="88"/>
    </row>
    <row r="564" spans="1:23" x14ac:dyDescent="0.25">
      <c r="A564" s="83" t="s">
        <v>1831</v>
      </c>
      <c r="B564" s="82" t="s">
        <v>597</v>
      </c>
      <c r="C564" s="107" t="s">
        <v>1832</v>
      </c>
      <c r="D564" s="83"/>
      <c r="E564" s="84">
        <v>578</v>
      </c>
      <c r="F564" s="82" t="s">
        <v>480</v>
      </c>
      <c r="G564" s="85"/>
      <c r="H564" s="82" t="s">
        <v>481</v>
      </c>
      <c r="I564" s="82" t="s">
        <v>482</v>
      </c>
      <c r="J564" s="82">
        <v>1</v>
      </c>
      <c r="K564" s="82" t="s">
        <v>483</v>
      </c>
      <c r="L564" s="83" t="s">
        <v>599</v>
      </c>
      <c r="M564" s="89" t="s">
        <v>1833</v>
      </c>
      <c r="N564" s="88"/>
      <c r="O564" s="88"/>
      <c r="P564" s="88"/>
      <c r="Q564" s="88"/>
      <c r="R564" s="88"/>
      <c r="S564" s="88"/>
      <c r="T564" s="88"/>
      <c r="U564" s="88"/>
      <c r="V564" s="88"/>
      <c r="W564" s="88"/>
    </row>
    <row r="565" spans="1:23" x14ac:dyDescent="0.25">
      <c r="A565" s="83" t="s">
        <v>1834</v>
      </c>
      <c r="B565" s="82" t="s">
        <v>504</v>
      </c>
      <c r="C565" s="107" t="s">
        <v>1835</v>
      </c>
      <c r="D565" s="83"/>
      <c r="E565" s="84">
        <v>579</v>
      </c>
      <c r="F565" s="82" t="s">
        <v>480</v>
      </c>
      <c r="G565" s="85"/>
      <c r="H565" s="82" t="s">
        <v>481</v>
      </c>
      <c r="I565" s="82" t="s">
        <v>482</v>
      </c>
      <c r="J565" s="82">
        <v>1</v>
      </c>
      <c r="K565" s="82" t="s">
        <v>483</v>
      </c>
      <c r="L565" s="86"/>
      <c r="M565" s="87"/>
      <c r="N565" s="88"/>
      <c r="O565" s="88"/>
      <c r="P565" s="88"/>
      <c r="Q565" s="88"/>
      <c r="R565" s="88"/>
      <c r="S565" s="88"/>
      <c r="T565" s="88"/>
      <c r="U565" s="88"/>
      <c r="V565" s="88"/>
      <c r="W565" s="88"/>
    </row>
    <row r="566" spans="1:23" x14ac:dyDescent="0.25">
      <c r="A566" s="83" t="s">
        <v>1836</v>
      </c>
      <c r="B566" s="82" t="s">
        <v>504</v>
      </c>
      <c r="C566" s="107" t="s">
        <v>1837</v>
      </c>
      <c r="D566" s="83"/>
      <c r="E566" s="84">
        <v>580</v>
      </c>
      <c r="F566" s="82" t="s">
        <v>480</v>
      </c>
      <c r="G566" s="85"/>
      <c r="H566" s="82" t="s">
        <v>481</v>
      </c>
      <c r="I566" s="82" t="s">
        <v>482</v>
      </c>
      <c r="J566" s="82">
        <v>1</v>
      </c>
      <c r="K566" s="82" t="s">
        <v>483</v>
      </c>
      <c r="L566" s="86"/>
      <c r="M566" s="87"/>
      <c r="N566" s="88"/>
      <c r="O566" s="88"/>
      <c r="P566" s="88"/>
      <c r="Q566" s="88"/>
      <c r="R566" s="88"/>
      <c r="S566" s="88"/>
      <c r="T566" s="88"/>
      <c r="U566" s="88"/>
      <c r="V566" s="88"/>
      <c r="W566" s="88"/>
    </row>
    <row r="567" spans="1:23" x14ac:dyDescent="0.25">
      <c r="A567" s="83" t="s">
        <v>1838</v>
      </c>
      <c r="B567" s="82" t="s">
        <v>494</v>
      </c>
      <c r="C567" s="107" t="s">
        <v>1839</v>
      </c>
      <c r="D567" s="83" t="s">
        <v>502</v>
      </c>
      <c r="E567" s="84">
        <v>581</v>
      </c>
      <c r="F567" s="82" t="s">
        <v>480</v>
      </c>
      <c r="G567" s="85"/>
      <c r="H567" s="82" t="s">
        <v>481</v>
      </c>
      <c r="I567" s="82" t="s">
        <v>482</v>
      </c>
      <c r="J567" s="82">
        <v>1</v>
      </c>
      <c r="K567" s="82" t="s">
        <v>483</v>
      </c>
      <c r="L567" s="86"/>
      <c r="M567" s="87"/>
      <c r="N567" s="88"/>
      <c r="O567" s="88"/>
      <c r="P567" s="88"/>
      <c r="Q567" s="88"/>
      <c r="R567" s="88"/>
      <c r="S567" s="88"/>
      <c r="T567" s="88"/>
      <c r="U567" s="88"/>
      <c r="V567" s="88"/>
      <c r="W567" s="88"/>
    </row>
    <row r="568" spans="1:23" x14ac:dyDescent="0.25">
      <c r="A568" s="83" t="s">
        <v>1840</v>
      </c>
      <c r="B568" s="82" t="s">
        <v>494</v>
      </c>
      <c r="C568" s="107" t="s">
        <v>1841</v>
      </c>
      <c r="D568" s="83" t="s">
        <v>502</v>
      </c>
      <c r="E568" s="84">
        <v>582</v>
      </c>
      <c r="F568" s="82" t="s">
        <v>480</v>
      </c>
      <c r="G568" s="85"/>
      <c r="H568" s="82" t="s">
        <v>481</v>
      </c>
      <c r="I568" s="82" t="s">
        <v>482</v>
      </c>
      <c r="J568" s="82">
        <v>1</v>
      </c>
      <c r="K568" s="82" t="s">
        <v>483</v>
      </c>
      <c r="L568" s="86"/>
      <c r="M568" s="87"/>
      <c r="N568" s="88"/>
      <c r="O568" s="88"/>
      <c r="P568" s="88"/>
      <c r="Q568" s="88"/>
      <c r="R568" s="88"/>
      <c r="S568" s="88"/>
      <c r="T568" s="88"/>
      <c r="U568" s="88"/>
      <c r="V568" s="88"/>
      <c r="W568" s="88"/>
    </row>
    <row r="569" spans="1:23" x14ac:dyDescent="0.25">
      <c r="A569" s="83" t="s">
        <v>1842</v>
      </c>
      <c r="B569" s="82" t="s">
        <v>504</v>
      </c>
      <c r="C569" s="107" t="s">
        <v>1843</v>
      </c>
      <c r="D569" s="83"/>
      <c r="E569" s="84">
        <v>583</v>
      </c>
      <c r="F569" s="82" t="s">
        <v>480</v>
      </c>
      <c r="G569" s="85"/>
      <c r="H569" s="82" t="s">
        <v>481</v>
      </c>
      <c r="I569" s="82" t="s">
        <v>482</v>
      </c>
      <c r="J569" s="82">
        <v>1</v>
      </c>
      <c r="K569" s="82" t="s">
        <v>483</v>
      </c>
      <c r="L569" s="86"/>
      <c r="M569" s="87"/>
      <c r="N569" s="88"/>
      <c r="O569" s="88"/>
      <c r="P569" s="88"/>
      <c r="Q569" s="88"/>
      <c r="R569" s="88"/>
      <c r="S569" s="88"/>
      <c r="T569" s="88"/>
      <c r="U569" s="88"/>
      <c r="V569" s="88"/>
      <c r="W569" s="88"/>
    </row>
    <row r="570" spans="1:23" x14ac:dyDescent="0.25">
      <c r="A570" s="83" t="s">
        <v>1844</v>
      </c>
      <c r="B570" s="82" t="s">
        <v>504</v>
      </c>
      <c r="C570" s="107" t="s">
        <v>1845</v>
      </c>
      <c r="D570" s="83"/>
      <c r="E570" s="84">
        <v>584</v>
      </c>
      <c r="F570" s="82" t="s">
        <v>480</v>
      </c>
      <c r="G570" s="85"/>
      <c r="H570" s="82" t="s">
        <v>481</v>
      </c>
      <c r="I570" s="82" t="s">
        <v>482</v>
      </c>
      <c r="J570" s="82">
        <v>1</v>
      </c>
      <c r="K570" s="82" t="s">
        <v>483</v>
      </c>
      <c r="L570" s="86"/>
      <c r="M570" s="87"/>
      <c r="N570" s="88"/>
      <c r="O570" s="88"/>
      <c r="P570" s="88"/>
      <c r="Q570" s="88"/>
      <c r="R570" s="88"/>
      <c r="S570" s="88"/>
      <c r="T570" s="88"/>
      <c r="U570" s="88"/>
      <c r="V570" s="88"/>
      <c r="W570" s="88"/>
    </row>
    <row r="571" spans="1:23" x14ac:dyDescent="0.25">
      <c r="A571" s="83" t="s">
        <v>1846</v>
      </c>
      <c r="B571" s="82" t="s">
        <v>504</v>
      </c>
      <c r="C571" s="107" t="s">
        <v>363</v>
      </c>
      <c r="D571" s="83"/>
      <c r="E571" s="84">
        <v>585</v>
      </c>
      <c r="F571" s="82" t="s">
        <v>480</v>
      </c>
      <c r="G571" s="85"/>
      <c r="H571" s="82" t="s">
        <v>481</v>
      </c>
      <c r="I571" s="82" t="s">
        <v>482</v>
      </c>
      <c r="J571" s="82">
        <v>1</v>
      </c>
      <c r="K571" s="82" t="s">
        <v>483</v>
      </c>
      <c r="L571" s="86"/>
      <c r="M571" s="87"/>
      <c r="N571" s="88"/>
      <c r="O571" s="88"/>
      <c r="P571" s="88"/>
      <c r="Q571" s="88"/>
      <c r="R571" s="88"/>
      <c r="S571" s="88"/>
      <c r="T571" s="88"/>
      <c r="U571" s="88"/>
      <c r="V571" s="88"/>
      <c r="W571" s="88"/>
    </row>
    <row r="572" spans="1:23" x14ac:dyDescent="0.25">
      <c r="A572" s="83" t="s">
        <v>1847</v>
      </c>
      <c r="B572" s="82" t="s">
        <v>504</v>
      </c>
      <c r="C572" s="107" t="s">
        <v>1848</v>
      </c>
      <c r="D572" s="83"/>
      <c r="E572" s="84">
        <v>586</v>
      </c>
      <c r="F572" s="82" t="s">
        <v>480</v>
      </c>
      <c r="G572" s="85"/>
      <c r="H572" s="82" t="s">
        <v>481</v>
      </c>
      <c r="I572" s="82" t="s">
        <v>482</v>
      </c>
      <c r="J572" s="82">
        <v>1</v>
      </c>
      <c r="K572" s="82" t="s">
        <v>483</v>
      </c>
      <c r="L572" s="86"/>
      <c r="M572" s="87"/>
      <c r="N572" s="88"/>
      <c r="O572" s="88"/>
      <c r="P572" s="88"/>
      <c r="Q572" s="88"/>
      <c r="R572" s="88"/>
      <c r="S572" s="88"/>
      <c r="T572" s="88"/>
      <c r="U572" s="88"/>
      <c r="V572" s="88"/>
      <c r="W572" s="88"/>
    </row>
    <row r="573" spans="1:23" x14ac:dyDescent="0.25">
      <c r="A573" s="83" t="s">
        <v>1849</v>
      </c>
      <c r="B573" s="82" t="s">
        <v>504</v>
      </c>
      <c r="C573" s="107" t="s">
        <v>1850</v>
      </c>
      <c r="D573" s="83"/>
      <c r="E573" s="84">
        <v>587</v>
      </c>
      <c r="F573" s="82" t="s">
        <v>480</v>
      </c>
      <c r="G573" s="85"/>
      <c r="H573" s="82" t="s">
        <v>481</v>
      </c>
      <c r="I573" s="82" t="s">
        <v>482</v>
      </c>
      <c r="J573" s="82">
        <v>1</v>
      </c>
      <c r="K573" s="82" t="s">
        <v>483</v>
      </c>
      <c r="L573" s="86"/>
      <c r="M573" s="87"/>
      <c r="N573" s="88"/>
      <c r="O573" s="88"/>
      <c r="P573" s="88"/>
      <c r="Q573" s="88"/>
      <c r="R573" s="88"/>
      <c r="S573" s="88"/>
      <c r="T573" s="88"/>
      <c r="U573" s="88"/>
      <c r="V573" s="88"/>
      <c r="W573" s="88"/>
    </row>
    <row r="574" spans="1:23" x14ac:dyDescent="0.25">
      <c r="A574" s="83" t="s">
        <v>1851</v>
      </c>
      <c r="B574" s="82" t="s">
        <v>504</v>
      </c>
      <c r="C574" s="107" t="s">
        <v>1852</v>
      </c>
      <c r="D574" s="83"/>
      <c r="E574" s="84">
        <v>588</v>
      </c>
      <c r="F574" s="82" t="s">
        <v>480</v>
      </c>
      <c r="G574" s="85"/>
      <c r="H574" s="82" t="s">
        <v>481</v>
      </c>
      <c r="I574" s="82" t="s">
        <v>482</v>
      </c>
      <c r="J574" s="82">
        <v>1</v>
      </c>
      <c r="K574" s="82" t="s">
        <v>483</v>
      </c>
      <c r="L574" s="86"/>
      <c r="M574" s="87"/>
      <c r="N574" s="88"/>
      <c r="O574" s="88"/>
      <c r="P574" s="88"/>
      <c r="Q574" s="88"/>
      <c r="R574" s="88"/>
      <c r="S574" s="88"/>
      <c r="T574" s="88"/>
      <c r="U574" s="88"/>
      <c r="V574" s="88"/>
      <c r="W574" s="88"/>
    </row>
    <row r="575" spans="1:23" x14ac:dyDescent="0.25">
      <c r="A575" s="83" t="s">
        <v>1853</v>
      </c>
      <c r="B575" s="82" t="s">
        <v>504</v>
      </c>
      <c r="C575" s="107" t="s">
        <v>1854</v>
      </c>
      <c r="D575" s="83"/>
      <c r="E575" s="84">
        <v>589</v>
      </c>
      <c r="F575" s="82" t="s">
        <v>480</v>
      </c>
      <c r="G575" s="85"/>
      <c r="H575" s="82" t="s">
        <v>481</v>
      </c>
      <c r="I575" s="82" t="s">
        <v>482</v>
      </c>
      <c r="J575" s="82">
        <v>1</v>
      </c>
      <c r="K575" s="82" t="s">
        <v>483</v>
      </c>
      <c r="L575" s="86"/>
      <c r="M575" s="87"/>
      <c r="N575" s="88"/>
      <c r="O575" s="88"/>
      <c r="P575" s="88"/>
      <c r="Q575" s="88"/>
      <c r="R575" s="88"/>
      <c r="S575" s="88"/>
      <c r="T575" s="88"/>
      <c r="U575" s="88"/>
      <c r="V575" s="88"/>
      <c r="W575" s="88"/>
    </row>
    <row r="576" spans="1:23" x14ac:dyDescent="0.25">
      <c r="A576" s="83" t="s">
        <v>1855</v>
      </c>
      <c r="B576" s="82" t="s">
        <v>504</v>
      </c>
      <c r="C576" s="107" t="s">
        <v>1856</v>
      </c>
      <c r="D576" s="83"/>
      <c r="E576" s="84">
        <v>590</v>
      </c>
      <c r="F576" s="82" t="s">
        <v>480</v>
      </c>
      <c r="G576" s="85"/>
      <c r="H576" s="82" t="s">
        <v>481</v>
      </c>
      <c r="I576" s="82" t="s">
        <v>482</v>
      </c>
      <c r="J576" s="82">
        <v>1</v>
      </c>
      <c r="K576" s="82" t="s">
        <v>483</v>
      </c>
      <c r="L576" s="86"/>
      <c r="M576" s="87"/>
      <c r="N576" s="88"/>
      <c r="O576" s="88"/>
      <c r="P576" s="88"/>
      <c r="Q576" s="88"/>
      <c r="R576" s="88"/>
      <c r="S576" s="88"/>
      <c r="T576" s="88"/>
      <c r="U576" s="88"/>
      <c r="V576" s="88"/>
      <c r="W576" s="88"/>
    </row>
    <row r="577" spans="1:23" x14ac:dyDescent="0.25">
      <c r="A577" s="83" t="s">
        <v>1857</v>
      </c>
      <c r="B577" s="82" t="s">
        <v>504</v>
      </c>
      <c r="C577" s="107" t="s">
        <v>1858</v>
      </c>
      <c r="D577" s="83"/>
      <c r="E577" s="84">
        <v>591</v>
      </c>
      <c r="F577" s="82" t="s">
        <v>480</v>
      </c>
      <c r="G577" s="85"/>
      <c r="H577" s="82" t="s">
        <v>481</v>
      </c>
      <c r="I577" s="82" t="s">
        <v>482</v>
      </c>
      <c r="J577" s="82">
        <v>1</v>
      </c>
      <c r="K577" s="82" t="s">
        <v>483</v>
      </c>
      <c r="L577" s="86"/>
      <c r="M577" s="87"/>
      <c r="N577" s="88"/>
      <c r="O577" s="88"/>
      <c r="P577" s="88"/>
      <c r="Q577" s="88"/>
      <c r="R577" s="88"/>
      <c r="S577" s="88"/>
      <c r="T577" s="88"/>
      <c r="U577" s="88"/>
      <c r="V577" s="88"/>
      <c r="W577" s="88"/>
    </row>
    <row r="578" spans="1:23" x14ac:dyDescent="0.25">
      <c r="A578" s="83" t="s">
        <v>1859</v>
      </c>
      <c r="B578" s="82" t="s">
        <v>543</v>
      </c>
      <c r="C578" s="107" t="s">
        <v>372</v>
      </c>
      <c r="D578" s="83"/>
      <c r="E578" s="84">
        <v>592</v>
      </c>
      <c r="F578" s="82" t="s">
        <v>480</v>
      </c>
      <c r="G578" s="85"/>
      <c r="H578" s="82" t="s">
        <v>834</v>
      </c>
      <c r="I578" s="82" t="s">
        <v>482</v>
      </c>
      <c r="J578" s="82">
        <v>3</v>
      </c>
      <c r="K578" s="82" t="s">
        <v>483</v>
      </c>
      <c r="L578" s="86"/>
      <c r="M578" s="87"/>
      <c r="N578" s="88"/>
      <c r="O578" s="88"/>
      <c r="P578" s="88"/>
      <c r="Q578" s="88"/>
      <c r="R578" s="88"/>
      <c r="S578" s="88"/>
      <c r="T578" s="88"/>
      <c r="U578" s="88"/>
      <c r="V578" s="88"/>
      <c r="W578" s="88"/>
    </row>
    <row r="579" spans="1:23" x14ac:dyDescent="0.25">
      <c r="A579" s="83" t="s">
        <v>1860</v>
      </c>
      <c r="B579" s="82" t="s">
        <v>494</v>
      </c>
      <c r="C579" s="83" t="s">
        <v>373</v>
      </c>
      <c r="D579" s="83" t="s">
        <v>1861</v>
      </c>
      <c r="E579" s="84">
        <v>593</v>
      </c>
      <c r="F579" s="82" t="s">
        <v>480</v>
      </c>
      <c r="G579" s="85"/>
      <c r="H579" s="82" t="s">
        <v>481</v>
      </c>
      <c r="I579" s="82" t="s">
        <v>482</v>
      </c>
      <c r="J579" s="82">
        <v>1</v>
      </c>
      <c r="K579" s="82" t="s">
        <v>483</v>
      </c>
      <c r="L579" s="86"/>
      <c r="M579" s="87"/>
      <c r="N579" s="88"/>
      <c r="O579" s="88"/>
      <c r="P579" s="88"/>
      <c r="Q579" s="88"/>
      <c r="R579" s="88"/>
      <c r="S579" s="88"/>
      <c r="T579" s="88"/>
      <c r="U579" s="88"/>
      <c r="V579" s="88"/>
      <c r="W579" s="88"/>
    </row>
    <row r="580" spans="1:23" x14ac:dyDescent="0.25">
      <c r="A580" s="83" t="s">
        <v>1862</v>
      </c>
      <c r="B580" s="82" t="s">
        <v>494</v>
      </c>
      <c r="C580" s="83" t="s">
        <v>1863</v>
      </c>
      <c r="D580" s="83" t="s">
        <v>502</v>
      </c>
      <c r="E580" s="84">
        <v>594</v>
      </c>
      <c r="F580" s="82" t="s">
        <v>480</v>
      </c>
      <c r="G580" s="85"/>
      <c r="H580" s="82" t="s">
        <v>481</v>
      </c>
      <c r="I580" s="82" t="s">
        <v>482</v>
      </c>
      <c r="J580" s="82">
        <v>1</v>
      </c>
      <c r="K580" s="82" t="s">
        <v>483</v>
      </c>
      <c r="L580" s="86"/>
      <c r="M580" s="87"/>
      <c r="N580" s="88"/>
      <c r="O580" s="88"/>
      <c r="P580" s="88"/>
      <c r="Q580" s="88"/>
      <c r="R580" s="88"/>
      <c r="S580" s="88"/>
      <c r="T580" s="88"/>
      <c r="U580" s="88"/>
      <c r="V580" s="88"/>
      <c r="W580" s="88"/>
    </row>
    <row r="581" spans="1:23" x14ac:dyDescent="0.25">
      <c r="A581" s="83" t="s">
        <v>1864</v>
      </c>
      <c r="B581" s="82" t="s">
        <v>504</v>
      </c>
      <c r="C581" s="107" t="s">
        <v>1865</v>
      </c>
      <c r="D581" s="83"/>
      <c r="E581" s="84">
        <v>595</v>
      </c>
      <c r="F581" s="82" t="s">
        <v>480</v>
      </c>
      <c r="G581" s="85"/>
      <c r="H581" s="82" t="s">
        <v>481</v>
      </c>
      <c r="I581" s="82" t="s">
        <v>482</v>
      </c>
      <c r="J581" s="82">
        <v>1</v>
      </c>
      <c r="K581" s="82" t="s">
        <v>483</v>
      </c>
      <c r="L581" s="86"/>
      <c r="M581" s="87"/>
      <c r="N581" s="88"/>
      <c r="O581" s="88"/>
      <c r="P581" s="88"/>
      <c r="Q581" s="88"/>
      <c r="R581" s="88"/>
      <c r="S581" s="88"/>
      <c r="T581" s="88"/>
      <c r="U581" s="88"/>
      <c r="V581" s="88"/>
      <c r="W581" s="88"/>
    </row>
    <row r="582" spans="1:23" x14ac:dyDescent="0.25">
      <c r="A582" s="83" t="s">
        <v>1866</v>
      </c>
      <c r="B582" s="82" t="s">
        <v>504</v>
      </c>
      <c r="C582" s="107" t="s">
        <v>1867</v>
      </c>
      <c r="D582" s="83"/>
      <c r="E582" s="84">
        <v>596</v>
      </c>
      <c r="F582" s="82" t="s">
        <v>480</v>
      </c>
      <c r="G582" s="85"/>
      <c r="H582" s="82" t="s">
        <v>481</v>
      </c>
      <c r="I582" s="82" t="s">
        <v>482</v>
      </c>
      <c r="J582" s="82">
        <v>1</v>
      </c>
      <c r="K582" s="82" t="s">
        <v>483</v>
      </c>
      <c r="L582" s="86"/>
      <c r="M582" s="87"/>
      <c r="N582" s="88"/>
      <c r="O582" s="88"/>
      <c r="P582" s="88"/>
      <c r="Q582" s="88"/>
      <c r="R582" s="88"/>
      <c r="S582" s="88"/>
      <c r="T582" s="88"/>
      <c r="U582" s="88"/>
      <c r="V582" s="88"/>
      <c r="W582" s="88"/>
    </row>
    <row r="583" spans="1:23" x14ac:dyDescent="0.25">
      <c r="A583" s="83" t="s">
        <v>1868</v>
      </c>
      <c r="B583" s="82" t="s">
        <v>504</v>
      </c>
      <c r="C583" s="107" t="s">
        <v>1869</v>
      </c>
      <c r="D583" s="83"/>
      <c r="E583" s="84">
        <v>597</v>
      </c>
      <c r="F583" s="82" t="s">
        <v>480</v>
      </c>
      <c r="G583" s="85"/>
      <c r="H583" s="82" t="s">
        <v>481</v>
      </c>
      <c r="I583" s="82" t="s">
        <v>482</v>
      </c>
      <c r="J583" s="82">
        <v>1</v>
      </c>
      <c r="K583" s="82" t="s">
        <v>483</v>
      </c>
      <c r="L583" s="86"/>
      <c r="M583" s="87"/>
      <c r="N583" s="88"/>
      <c r="O583" s="88"/>
      <c r="P583" s="88"/>
      <c r="Q583" s="88"/>
      <c r="R583" s="88"/>
      <c r="S583" s="88"/>
      <c r="T583" s="88"/>
      <c r="U583" s="88"/>
      <c r="V583" s="88"/>
      <c r="W583" s="88"/>
    </row>
    <row r="584" spans="1:23" x14ac:dyDescent="0.25">
      <c r="A584" s="83" t="s">
        <v>1870</v>
      </c>
      <c r="B584" s="82" t="s">
        <v>494</v>
      </c>
      <c r="C584" s="83" t="s">
        <v>1871</v>
      </c>
      <c r="D584" s="83" t="s">
        <v>502</v>
      </c>
      <c r="E584" s="84">
        <v>598</v>
      </c>
      <c r="F584" s="82" t="s">
        <v>480</v>
      </c>
      <c r="G584" s="85"/>
      <c r="H584" s="82" t="s">
        <v>481</v>
      </c>
      <c r="I584" s="82" t="s">
        <v>482</v>
      </c>
      <c r="J584" s="82">
        <v>1</v>
      </c>
      <c r="K584" s="82" t="s">
        <v>483</v>
      </c>
      <c r="L584" s="86"/>
      <c r="M584" s="87"/>
      <c r="N584" s="88"/>
      <c r="O584" s="88"/>
      <c r="P584" s="88"/>
      <c r="Q584" s="88"/>
      <c r="R584" s="88"/>
      <c r="S584" s="88"/>
      <c r="T584" s="88"/>
      <c r="U584" s="88"/>
      <c r="V584" s="88"/>
      <c r="W584" s="88"/>
    </row>
    <row r="585" spans="1:23" x14ac:dyDescent="0.25">
      <c r="A585" s="81" t="s">
        <v>1872</v>
      </c>
      <c r="B585" s="82" t="s">
        <v>494</v>
      </c>
      <c r="C585" s="83" t="s">
        <v>1873</v>
      </c>
      <c r="D585" s="83" t="s">
        <v>502</v>
      </c>
      <c r="E585" s="84">
        <v>599</v>
      </c>
      <c r="F585" s="82" t="s">
        <v>480</v>
      </c>
      <c r="G585" s="85"/>
      <c r="H585" s="82" t="s">
        <v>481</v>
      </c>
      <c r="I585" s="82" t="s">
        <v>482</v>
      </c>
      <c r="J585" s="82">
        <v>1</v>
      </c>
      <c r="K585" s="82" t="s">
        <v>483</v>
      </c>
      <c r="L585" s="86"/>
      <c r="M585" s="87"/>
      <c r="N585" s="88"/>
      <c r="O585" s="88"/>
      <c r="P585" s="88"/>
      <c r="Q585" s="88"/>
      <c r="R585" s="88"/>
      <c r="S585" s="88"/>
      <c r="T585" s="88"/>
      <c r="U585" s="88"/>
      <c r="V585" s="88"/>
      <c r="W585" s="88"/>
    </row>
    <row r="586" spans="1:23" x14ac:dyDescent="0.25">
      <c r="A586" s="81" t="s">
        <v>1874</v>
      </c>
      <c r="B586" s="82" t="s">
        <v>543</v>
      </c>
      <c r="C586" s="83" t="s">
        <v>1875</v>
      </c>
      <c r="D586" s="83"/>
      <c r="E586" s="84">
        <v>600</v>
      </c>
      <c r="F586" s="82" t="s">
        <v>480</v>
      </c>
      <c r="G586" s="85"/>
      <c r="H586" s="82" t="s">
        <v>834</v>
      </c>
      <c r="I586" s="82" t="s">
        <v>482</v>
      </c>
      <c r="J586" s="82">
        <v>3</v>
      </c>
      <c r="K586" s="82" t="s">
        <v>483</v>
      </c>
      <c r="L586" s="86"/>
      <c r="M586" s="87"/>
      <c r="N586" s="88"/>
      <c r="O586" s="88"/>
      <c r="P586" s="88"/>
      <c r="Q586" s="88"/>
      <c r="R586" s="88"/>
      <c r="S586" s="88"/>
      <c r="T586" s="88"/>
      <c r="U586" s="88"/>
      <c r="V586" s="88"/>
      <c r="W586" s="88"/>
    </row>
    <row r="587" spans="1:23" x14ac:dyDescent="0.25">
      <c r="A587" s="83" t="s">
        <v>1876</v>
      </c>
      <c r="B587" s="82" t="s">
        <v>504</v>
      </c>
      <c r="C587" s="83" t="s">
        <v>1877</v>
      </c>
      <c r="D587" s="83"/>
      <c r="E587" s="84">
        <v>601</v>
      </c>
      <c r="F587" s="82" t="s">
        <v>480</v>
      </c>
      <c r="G587" s="85"/>
      <c r="H587" s="82" t="s">
        <v>481</v>
      </c>
      <c r="I587" s="82" t="s">
        <v>482</v>
      </c>
      <c r="J587" s="82">
        <v>1</v>
      </c>
      <c r="K587" s="82" t="s">
        <v>483</v>
      </c>
      <c r="L587" s="86"/>
      <c r="M587" s="87"/>
      <c r="N587" s="88"/>
      <c r="O587" s="88"/>
      <c r="P587" s="88"/>
      <c r="Q587" s="88"/>
      <c r="R587" s="88"/>
      <c r="S587" s="88"/>
      <c r="T587" s="88"/>
      <c r="U587" s="88"/>
      <c r="V587" s="88"/>
      <c r="W587" s="88"/>
    </row>
    <row r="588" spans="1:23" x14ac:dyDescent="0.25">
      <c r="A588" s="83" t="s">
        <v>1878</v>
      </c>
      <c r="B588" s="82" t="s">
        <v>504</v>
      </c>
      <c r="C588" s="83" t="s">
        <v>1879</v>
      </c>
      <c r="D588" s="83"/>
      <c r="E588" s="84">
        <v>602</v>
      </c>
      <c r="F588" s="82" t="s">
        <v>480</v>
      </c>
      <c r="G588" s="85"/>
      <c r="H588" s="82" t="s">
        <v>481</v>
      </c>
      <c r="I588" s="82" t="s">
        <v>482</v>
      </c>
      <c r="J588" s="82">
        <v>1</v>
      </c>
      <c r="K588" s="82" t="s">
        <v>483</v>
      </c>
      <c r="L588" s="86"/>
      <c r="M588" s="87"/>
      <c r="N588" s="88"/>
      <c r="O588" s="88"/>
      <c r="P588" s="88"/>
      <c r="Q588" s="88"/>
      <c r="R588" s="88"/>
      <c r="S588" s="88"/>
      <c r="T588" s="88"/>
      <c r="U588" s="88"/>
      <c r="V588" s="88"/>
      <c r="W588" s="88"/>
    </row>
    <row r="589" spans="1:23" x14ac:dyDescent="0.25">
      <c r="A589" s="83" t="s">
        <v>1880</v>
      </c>
      <c r="B589" s="82" t="s">
        <v>543</v>
      </c>
      <c r="C589" s="83" t="s">
        <v>1881</v>
      </c>
      <c r="D589" s="83"/>
      <c r="E589" s="84">
        <v>603</v>
      </c>
      <c r="F589" s="82" t="s">
        <v>480</v>
      </c>
      <c r="G589" s="85"/>
      <c r="H589" s="82" t="s">
        <v>481</v>
      </c>
      <c r="I589" s="82" t="s">
        <v>482</v>
      </c>
      <c r="J589" s="82">
        <v>1</v>
      </c>
      <c r="K589" s="82" t="s">
        <v>483</v>
      </c>
      <c r="L589" s="86"/>
      <c r="M589" s="87"/>
      <c r="N589" s="88"/>
      <c r="O589" s="88"/>
      <c r="P589" s="88"/>
      <c r="Q589" s="88"/>
      <c r="R589" s="88"/>
      <c r="S589" s="88"/>
      <c r="T589" s="88"/>
      <c r="U589" s="88"/>
      <c r="V589" s="88"/>
      <c r="W589" s="88"/>
    </row>
    <row r="590" spans="1:23" x14ac:dyDescent="0.25">
      <c r="A590" s="83" t="s">
        <v>1882</v>
      </c>
      <c r="B590" s="82" t="s">
        <v>504</v>
      </c>
      <c r="C590" s="83" t="s">
        <v>1883</v>
      </c>
      <c r="D590" s="83"/>
      <c r="E590" s="84">
        <v>604</v>
      </c>
      <c r="F590" s="82" t="s">
        <v>480</v>
      </c>
      <c r="G590" s="85"/>
      <c r="H590" s="82" t="s">
        <v>481</v>
      </c>
      <c r="I590" s="82" t="s">
        <v>482</v>
      </c>
      <c r="J590" s="82">
        <v>1</v>
      </c>
      <c r="K590" s="82" t="s">
        <v>483</v>
      </c>
      <c r="L590" s="86"/>
      <c r="M590" s="87"/>
      <c r="N590" s="88"/>
      <c r="O590" s="88"/>
      <c r="P590" s="88"/>
      <c r="Q590" s="88"/>
      <c r="R590" s="88"/>
      <c r="S590" s="88"/>
      <c r="T590" s="88"/>
      <c r="U590" s="88"/>
      <c r="V590" s="88"/>
      <c r="W590" s="88"/>
    </row>
    <row r="591" spans="1:23" x14ac:dyDescent="0.25">
      <c r="A591" s="83" t="s">
        <v>1884</v>
      </c>
      <c r="B591" s="82" t="s">
        <v>504</v>
      </c>
      <c r="C591" s="83" t="s">
        <v>1885</v>
      </c>
      <c r="D591" s="83"/>
      <c r="E591" s="84">
        <v>605</v>
      </c>
      <c r="F591" s="82" t="s">
        <v>480</v>
      </c>
      <c r="G591" s="85"/>
      <c r="H591" s="82" t="s">
        <v>481</v>
      </c>
      <c r="I591" s="82" t="s">
        <v>482</v>
      </c>
      <c r="J591" s="82">
        <v>1</v>
      </c>
      <c r="K591" s="82" t="s">
        <v>483</v>
      </c>
      <c r="L591" s="86"/>
      <c r="M591" s="87"/>
      <c r="N591" s="88"/>
      <c r="O591" s="88"/>
      <c r="P591" s="88"/>
      <c r="Q591" s="88"/>
      <c r="R591" s="88"/>
      <c r="S591" s="88"/>
      <c r="T591" s="88"/>
      <c r="U591" s="88"/>
      <c r="V591" s="88"/>
      <c r="W591" s="88"/>
    </row>
    <row r="592" spans="1:23" x14ac:dyDescent="0.25">
      <c r="A592" s="83" t="s">
        <v>1886</v>
      </c>
      <c r="B592" s="82" t="s">
        <v>543</v>
      </c>
      <c r="C592" s="83" t="s">
        <v>1887</v>
      </c>
      <c r="D592" s="83"/>
      <c r="E592" s="84">
        <v>606</v>
      </c>
      <c r="F592" s="82" t="s">
        <v>480</v>
      </c>
      <c r="G592" s="85"/>
      <c r="H592" s="82" t="s">
        <v>834</v>
      </c>
      <c r="I592" s="82" t="s">
        <v>482</v>
      </c>
      <c r="J592" s="82">
        <v>3</v>
      </c>
      <c r="K592" s="82" t="s">
        <v>483</v>
      </c>
      <c r="L592" s="86"/>
      <c r="M592" s="87"/>
      <c r="N592" s="88"/>
      <c r="O592" s="88"/>
      <c r="P592" s="88"/>
      <c r="Q592" s="88"/>
      <c r="R592" s="88"/>
      <c r="S592" s="88"/>
      <c r="T592" s="88"/>
      <c r="U592" s="88"/>
      <c r="V592" s="88"/>
      <c r="W592" s="88"/>
    </row>
    <row r="593" spans="1:23" x14ac:dyDescent="0.25">
      <c r="A593" s="83" t="s">
        <v>1888</v>
      </c>
      <c r="B593" s="82" t="s">
        <v>504</v>
      </c>
      <c r="C593" s="83" t="s">
        <v>1889</v>
      </c>
      <c r="D593" s="83"/>
      <c r="E593" s="84">
        <v>607</v>
      </c>
      <c r="F593" s="82" t="s">
        <v>480</v>
      </c>
      <c r="G593" s="85"/>
      <c r="H593" s="82" t="s">
        <v>481</v>
      </c>
      <c r="I593" s="82" t="s">
        <v>482</v>
      </c>
      <c r="J593" s="82">
        <v>1</v>
      </c>
      <c r="K593" s="82" t="s">
        <v>483</v>
      </c>
      <c r="L593" s="86"/>
      <c r="M593" s="87"/>
      <c r="N593" s="88"/>
      <c r="O593" s="88"/>
      <c r="P593" s="88"/>
      <c r="Q593" s="88"/>
      <c r="R593" s="88"/>
      <c r="S593" s="88"/>
      <c r="T593" s="88"/>
      <c r="U593" s="88"/>
      <c r="V593" s="88"/>
      <c r="W593" s="88"/>
    </row>
    <row r="594" spans="1:23" x14ac:dyDescent="0.25">
      <c r="A594" s="83" t="s">
        <v>1890</v>
      </c>
      <c r="B594" s="82" t="s">
        <v>504</v>
      </c>
      <c r="C594" s="83" t="s">
        <v>1891</v>
      </c>
      <c r="D594" s="83"/>
      <c r="E594" s="84">
        <v>608</v>
      </c>
      <c r="F594" s="82" t="s">
        <v>480</v>
      </c>
      <c r="G594" s="85"/>
      <c r="H594" s="82" t="s">
        <v>481</v>
      </c>
      <c r="I594" s="82" t="s">
        <v>482</v>
      </c>
      <c r="J594" s="82">
        <v>1</v>
      </c>
      <c r="K594" s="82" t="s">
        <v>483</v>
      </c>
      <c r="L594" s="86"/>
      <c r="M594" s="87"/>
      <c r="N594" s="88"/>
      <c r="O594" s="88"/>
      <c r="P594" s="88"/>
      <c r="Q594" s="88"/>
      <c r="R594" s="88"/>
      <c r="S594" s="88"/>
      <c r="T594" s="88"/>
      <c r="U594" s="88"/>
      <c r="V594" s="88"/>
      <c r="W594" s="88"/>
    </row>
    <row r="595" spans="1:23" x14ac:dyDescent="0.25">
      <c r="A595" s="83" t="s">
        <v>1892</v>
      </c>
      <c r="B595" s="82" t="s">
        <v>543</v>
      </c>
      <c r="C595" s="83" t="s">
        <v>1893</v>
      </c>
      <c r="D595" s="83"/>
      <c r="E595" s="84">
        <v>609</v>
      </c>
      <c r="F595" s="82" t="s">
        <v>480</v>
      </c>
      <c r="G595" s="85"/>
      <c r="H595" s="82" t="s">
        <v>481</v>
      </c>
      <c r="I595" s="82" t="s">
        <v>482</v>
      </c>
      <c r="J595" s="82">
        <v>1</v>
      </c>
      <c r="K595" s="82" t="s">
        <v>483</v>
      </c>
      <c r="L595" s="86"/>
      <c r="M595" s="87"/>
      <c r="N595" s="88"/>
      <c r="O595" s="88"/>
      <c r="P595" s="88"/>
      <c r="Q595" s="88"/>
      <c r="R595" s="88"/>
      <c r="S595" s="88"/>
      <c r="T595" s="88"/>
      <c r="U595" s="88"/>
      <c r="V595" s="88"/>
      <c r="W595" s="88"/>
    </row>
    <row r="596" spans="1:23" x14ac:dyDescent="0.25">
      <c r="A596" s="83" t="s">
        <v>1894</v>
      </c>
      <c r="B596" s="82" t="s">
        <v>543</v>
      </c>
      <c r="C596" s="83" t="s">
        <v>1895</v>
      </c>
      <c r="D596" s="83"/>
      <c r="E596" s="84">
        <v>610</v>
      </c>
      <c r="F596" s="82" t="s">
        <v>480</v>
      </c>
      <c r="G596" s="85"/>
      <c r="H596" s="82" t="s">
        <v>481</v>
      </c>
      <c r="I596" s="82" t="s">
        <v>482</v>
      </c>
      <c r="J596" s="82">
        <v>1</v>
      </c>
      <c r="K596" s="82" t="s">
        <v>483</v>
      </c>
      <c r="L596" s="86"/>
      <c r="M596" s="87"/>
      <c r="N596" s="88"/>
      <c r="O596" s="88"/>
      <c r="P596" s="88"/>
      <c r="Q596" s="88"/>
      <c r="R596" s="88"/>
      <c r="S596" s="88"/>
      <c r="T596" s="88"/>
      <c r="U596" s="88"/>
      <c r="V596" s="88"/>
      <c r="W596" s="88"/>
    </row>
    <row r="597" spans="1:23" x14ac:dyDescent="0.25">
      <c r="A597" s="83" t="s">
        <v>1896</v>
      </c>
      <c r="B597" s="82" t="s">
        <v>543</v>
      </c>
      <c r="C597" s="83" t="s">
        <v>1897</v>
      </c>
      <c r="D597" s="83"/>
      <c r="E597" s="84">
        <v>611</v>
      </c>
      <c r="F597" s="82" t="s">
        <v>480</v>
      </c>
      <c r="G597" s="85"/>
      <c r="H597" s="82" t="s">
        <v>834</v>
      </c>
      <c r="I597" s="82" t="s">
        <v>482</v>
      </c>
      <c r="J597" s="82">
        <v>3</v>
      </c>
      <c r="K597" s="82" t="s">
        <v>483</v>
      </c>
      <c r="L597" s="86"/>
      <c r="M597" s="87"/>
      <c r="N597" s="88"/>
      <c r="O597" s="88"/>
      <c r="P597" s="88"/>
      <c r="Q597" s="88"/>
      <c r="R597" s="88"/>
      <c r="S597" s="88"/>
      <c r="T597" s="88"/>
      <c r="U597" s="88"/>
      <c r="V597" s="88"/>
      <c r="W597" s="88"/>
    </row>
    <row r="598" spans="1:23" x14ac:dyDescent="0.25">
      <c r="A598" s="83" t="s">
        <v>1898</v>
      </c>
      <c r="B598" s="82" t="s">
        <v>504</v>
      </c>
      <c r="C598" s="83" t="s">
        <v>1899</v>
      </c>
      <c r="D598" s="83"/>
      <c r="E598" s="84">
        <v>612</v>
      </c>
      <c r="F598" s="82" t="s">
        <v>480</v>
      </c>
      <c r="G598" s="85"/>
      <c r="H598" s="82" t="s">
        <v>481</v>
      </c>
      <c r="I598" s="82" t="s">
        <v>482</v>
      </c>
      <c r="J598" s="82">
        <v>1</v>
      </c>
      <c r="K598" s="82" t="s">
        <v>483</v>
      </c>
      <c r="L598" s="86"/>
      <c r="M598" s="87"/>
      <c r="N598" s="88"/>
      <c r="O598" s="88"/>
      <c r="P598" s="88"/>
      <c r="Q598" s="88"/>
      <c r="R598" s="88"/>
      <c r="S598" s="88"/>
      <c r="T598" s="88"/>
      <c r="U598" s="88"/>
      <c r="V598" s="88"/>
      <c r="W598" s="88"/>
    </row>
    <row r="599" spans="1:23" x14ac:dyDescent="0.25">
      <c r="A599" s="83" t="s">
        <v>1900</v>
      </c>
      <c r="B599" s="82" t="s">
        <v>504</v>
      </c>
      <c r="C599" s="83" t="s">
        <v>1901</v>
      </c>
      <c r="D599" s="83"/>
      <c r="E599" s="84">
        <v>613</v>
      </c>
      <c r="F599" s="82" t="s">
        <v>480</v>
      </c>
      <c r="G599" s="85"/>
      <c r="H599" s="82" t="s">
        <v>481</v>
      </c>
      <c r="I599" s="82" t="s">
        <v>482</v>
      </c>
      <c r="J599" s="82">
        <v>1</v>
      </c>
      <c r="K599" s="82" t="s">
        <v>483</v>
      </c>
      <c r="L599" s="86"/>
      <c r="M599" s="87"/>
      <c r="N599" s="88"/>
      <c r="O599" s="88"/>
      <c r="P599" s="88"/>
      <c r="Q599" s="88"/>
      <c r="R599" s="88"/>
      <c r="S599" s="88"/>
      <c r="T599" s="88"/>
      <c r="U599" s="88"/>
      <c r="V599" s="88"/>
      <c r="W599" s="88"/>
    </row>
    <row r="600" spans="1:23" x14ac:dyDescent="0.25">
      <c r="A600" s="83" t="s">
        <v>1902</v>
      </c>
      <c r="B600" s="82" t="s">
        <v>543</v>
      </c>
      <c r="C600" s="83" t="s">
        <v>1903</v>
      </c>
      <c r="D600" s="83"/>
      <c r="E600" s="84">
        <v>614</v>
      </c>
      <c r="F600" s="82" t="s">
        <v>480</v>
      </c>
      <c r="G600" s="85"/>
      <c r="H600" s="82" t="s">
        <v>834</v>
      </c>
      <c r="I600" s="82" t="s">
        <v>482</v>
      </c>
      <c r="J600" s="82">
        <v>3</v>
      </c>
      <c r="K600" s="82" t="s">
        <v>483</v>
      </c>
      <c r="L600" s="86"/>
      <c r="M600" s="87"/>
      <c r="N600" s="88"/>
      <c r="O600" s="88"/>
      <c r="P600" s="88"/>
      <c r="Q600" s="88"/>
      <c r="R600" s="88"/>
      <c r="S600" s="88"/>
      <c r="T600" s="88"/>
      <c r="U600" s="88"/>
      <c r="V600" s="88"/>
      <c r="W600" s="88"/>
    </row>
    <row r="601" spans="1:23" x14ac:dyDescent="0.25">
      <c r="A601" s="83" t="s">
        <v>1904</v>
      </c>
      <c r="B601" s="82" t="s">
        <v>504</v>
      </c>
      <c r="C601" s="83" t="s">
        <v>1905</v>
      </c>
      <c r="D601" s="83"/>
      <c r="E601" s="84">
        <v>615</v>
      </c>
      <c r="F601" s="82" t="s">
        <v>480</v>
      </c>
      <c r="G601" s="85"/>
      <c r="H601" s="82" t="s">
        <v>481</v>
      </c>
      <c r="I601" s="82" t="s">
        <v>482</v>
      </c>
      <c r="J601" s="82">
        <v>1</v>
      </c>
      <c r="K601" s="82" t="s">
        <v>483</v>
      </c>
      <c r="L601" s="86"/>
      <c r="M601" s="87"/>
      <c r="N601" s="88"/>
      <c r="O601" s="88"/>
      <c r="P601" s="88"/>
      <c r="Q601" s="88"/>
      <c r="R601" s="88"/>
      <c r="S601" s="88"/>
      <c r="T601" s="88"/>
      <c r="U601" s="88"/>
      <c r="V601" s="88"/>
      <c r="W601" s="88"/>
    </row>
    <row r="602" spans="1:23" x14ac:dyDescent="0.25">
      <c r="A602" s="83" t="s">
        <v>1906</v>
      </c>
      <c r="B602" s="82" t="s">
        <v>504</v>
      </c>
      <c r="C602" s="83" t="s">
        <v>1907</v>
      </c>
      <c r="D602" s="83"/>
      <c r="E602" s="84">
        <v>616</v>
      </c>
      <c r="F602" s="82" t="s">
        <v>480</v>
      </c>
      <c r="G602" s="85"/>
      <c r="H602" s="82" t="s">
        <v>481</v>
      </c>
      <c r="I602" s="82" t="s">
        <v>482</v>
      </c>
      <c r="J602" s="82">
        <v>1</v>
      </c>
      <c r="K602" s="82" t="s">
        <v>483</v>
      </c>
      <c r="L602" s="86"/>
      <c r="M602" s="87"/>
      <c r="N602" s="88"/>
      <c r="O602" s="88"/>
      <c r="P602" s="88"/>
      <c r="Q602" s="88"/>
      <c r="R602" s="88"/>
      <c r="S602" s="88"/>
      <c r="T602" s="88"/>
      <c r="U602" s="88"/>
      <c r="V602" s="88"/>
      <c r="W602" s="88"/>
    </row>
    <row r="603" spans="1:23" x14ac:dyDescent="0.25">
      <c r="A603" s="83" t="s">
        <v>1908</v>
      </c>
      <c r="B603" s="82" t="s">
        <v>543</v>
      </c>
      <c r="C603" s="83" t="s">
        <v>1909</v>
      </c>
      <c r="D603" s="83"/>
      <c r="E603" s="84">
        <v>617</v>
      </c>
      <c r="F603" s="82" t="s">
        <v>480</v>
      </c>
      <c r="G603" s="85"/>
      <c r="H603" s="82" t="s">
        <v>834</v>
      </c>
      <c r="I603" s="82" t="s">
        <v>482</v>
      </c>
      <c r="J603" s="82">
        <v>3</v>
      </c>
      <c r="K603" s="82" t="s">
        <v>483</v>
      </c>
      <c r="L603" s="86"/>
      <c r="M603" s="87"/>
      <c r="N603" s="88"/>
      <c r="O603" s="88"/>
      <c r="P603" s="88"/>
      <c r="Q603" s="88"/>
      <c r="R603" s="88"/>
      <c r="S603" s="88"/>
      <c r="T603" s="88"/>
      <c r="U603" s="88"/>
      <c r="V603" s="88"/>
      <c r="W603" s="88"/>
    </row>
    <row r="604" spans="1:23" x14ac:dyDescent="0.25">
      <c r="A604" s="83" t="s">
        <v>1910</v>
      </c>
      <c r="B604" s="82" t="s">
        <v>504</v>
      </c>
      <c r="C604" s="83" t="s">
        <v>1911</v>
      </c>
      <c r="D604" s="83"/>
      <c r="E604" s="84">
        <v>618</v>
      </c>
      <c r="F604" s="82" t="s">
        <v>480</v>
      </c>
      <c r="G604" s="85"/>
      <c r="H604" s="82" t="s">
        <v>481</v>
      </c>
      <c r="I604" s="82" t="s">
        <v>482</v>
      </c>
      <c r="J604" s="82">
        <v>1</v>
      </c>
      <c r="K604" s="82" t="s">
        <v>483</v>
      </c>
      <c r="L604" s="86"/>
      <c r="M604" s="87"/>
      <c r="N604" s="88"/>
      <c r="O604" s="88"/>
      <c r="P604" s="88"/>
      <c r="Q604" s="88"/>
      <c r="R604" s="88"/>
      <c r="S604" s="88"/>
      <c r="T604" s="88"/>
      <c r="U604" s="88"/>
      <c r="V604" s="88"/>
      <c r="W604" s="88"/>
    </row>
    <row r="605" spans="1:23" x14ac:dyDescent="0.25">
      <c r="A605" s="83" t="s">
        <v>1912</v>
      </c>
      <c r="B605" s="82" t="s">
        <v>504</v>
      </c>
      <c r="C605" s="83" t="s">
        <v>1913</v>
      </c>
      <c r="D605" s="83"/>
      <c r="E605" s="84">
        <v>619</v>
      </c>
      <c r="F605" s="82" t="s">
        <v>480</v>
      </c>
      <c r="G605" s="85"/>
      <c r="H605" s="82" t="s">
        <v>481</v>
      </c>
      <c r="I605" s="82" t="s">
        <v>482</v>
      </c>
      <c r="J605" s="82">
        <v>1</v>
      </c>
      <c r="K605" s="82" t="s">
        <v>483</v>
      </c>
      <c r="L605" s="86"/>
      <c r="M605" s="87"/>
      <c r="N605" s="88"/>
      <c r="O605" s="88"/>
      <c r="P605" s="88"/>
      <c r="Q605" s="88"/>
      <c r="R605" s="88"/>
      <c r="S605" s="88"/>
      <c r="T605" s="88"/>
      <c r="U605" s="88"/>
      <c r="V605" s="88"/>
      <c r="W605" s="88"/>
    </row>
    <row r="606" spans="1:23" x14ac:dyDescent="0.25">
      <c r="A606" s="83" t="s">
        <v>1914</v>
      </c>
      <c r="B606" s="82" t="s">
        <v>543</v>
      </c>
      <c r="C606" s="83" t="s">
        <v>1915</v>
      </c>
      <c r="D606" s="83"/>
      <c r="E606" s="84">
        <v>620</v>
      </c>
      <c r="F606" s="82" t="s">
        <v>480</v>
      </c>
      <c r="G606" s="85"/>
      <c r="H606" s="82" t="s">
        <v>834</v>
      </c>
      <c r="I606" s="82" t="s">
        <v>482</v>
      </c>
      <c r="J606" s="82">
        <v>3</v>
      </c>
      <c r="K606" s="82" t="s">
        <v>483</v>
      </c>
      <c r="L606" s="86"/>
      <c r="M606" s="87"/>
      <c r="N606" s="88"/>
      <c r="O606" s="88"/>
      <c r="P606" s="88"/>
      <c r="Q606" s="88"/>
      <c r="R606" s="88"/>
      <c r="S606" s="88"/>
      <c r="T606" s="88"/>
      <c r="U606" s="88"/>
      <c r="V606" s="88"/>
      <c r="W606" s="88"/>
    </row>
    <row r="607" spans="1:23" x14ac:dyDescent="0.25">
      <c r="A607" s="83" t="s">
        <v>1916</v>
      </c>
      <c r="B607" s="82" t="s">
        <v>504</v>
      </c>
      <c r="C607" s="83" t="s">
        <v>1917</v>
      </c>
      <c r="D607" s="83"/>
      <c r="E607" s="84">
        <v>621</v>
      </c>
      <c r="F607" s="82" t="s">
        <v>480</v>
      </c>
      <c r="G607" s="85"/>
      <c r="H607" s="82" t="s">
        <v>481</v>
      </c>
      <c r="I607" s="82" t="s">
        <v>482</v>
      </c>
      <c r="J607" s="82">
        <v>1</v>
      </c>
      <c r="K607" s="82" t="s">
        <v>483</v>
      </c>
      <c r="L607" s="86"/>
      <c r="M607" s="87"/>
      <c r="N607" s="88"/>
      <c r="O607" s="88"/>
      <c r="P607" s="88"/>
      <c r="Q607" s="88"/>
      <c r="R607" s="88"/>
      <c r="S607" s="88"/>
      <c r="T607" s="88"/>
      <c r="U607" s="88"/>
      <c r="V607" s="88"/>
      <c r="W607" s="88"/>
    </row>
    <row r="608" spans="1:23" x14ac:dyDescent="0.25">
      <c r="A608" s="83" t="s">
        <v>1918</v>
      </c>
      <c r="B608" s="82" t="s">
        <v>504</v>
      </c>
      <c r="C608" s="83" t="s">
        <v>1919</v>
      </c>
      <c r="D608" s="83"/>
      <c r="E608" s="84">
        <v>622</v>
      </c>
      <c r="F608" s="82" t="s">
        <v>480</v>
      </c>
      <c r="G608" s="85"/>
      <c r="H608" s="82" t="s">
        <v>481</v>
      </c>
      <c r="I608" s="82" t="s">
        <v>482</v>
      </c>
      <c r="J608" s="82">
        <v>1</v>
      </c>
      <c r="K608" s="82" t="s">
        <v>483</v>
      </c>
      <c r="L608" s="86"/>
      <c r="M608" s="87"/>
      <c r="N608" s="88"/>
      <c r="O608" s="88"/>
      <c r="P608" s="88"/>
      <c r="Q608" s="88"/>
      <c r="R608" s="88"/>
      <c r="S608" s="88"/>
      <c r="T608" s="88"/>
      <c r="U608" s="88"/>
      <c r="V608" s="88"/>
      <c r="W608" s="88"/>
    </row>
    <row r="609" spans="1:23" x14ac:dyDescent="0.25">
      <c r="A609" s="83" t="s">
        <v>1920</v>
      </c>
      <c r="B609" s="82" t="s">
        <v>543</v>
      </c>
      <c r="C609" s="83" t="s">
        <v>1921</v>
      </c>
      <c r="D609" s="83"/>
      <c r="E609" s="84">
        <v>623</v>
      </c>
      <c r="F609" s="82" t="s">
        <v>480</v>
      </c>
      <c r="G609" s="85"/>
      <c r="H609" s="82" t="s">
        <v>481</v>
      </c>
      <c r="I609" s="82" t="s">
        <v>482</v>
      </c>
      <c r="J609" s="82">
        <v>1</v>
      </c>
      <c r="K609" s="82" t="s">
        <v>483</v>
      </c>
      <c r="L609" s="86"/>
      <c r="M609" s="87"/>
      <c r="N609" s="88"/>
      <c r="O609" s="88"/>
      <c r="P609" s="88"/>
      <c r="Q609" s="88"/>
      <c r="R609" s="88"/>
      <c r="S609" s="88"/>
      <c r="T609" s="88"/>
      <c r="U609" s="88"/>
      <c r="V609" s="88"/>
      <c r="W609" s="88"/>
    </row>
    <row r="610" spans="1:23" x14ac:dyDescent="0.25">
      <c r="A610" s="83" t="s">
        <v>1922</v>
      </c>
      <c r="B610" s="82" t="s">
        <v>504</v>
      </c>
      <c r="C610" s="83" t="s">
        <v>1923</v>
      </c>
      <c r="D610" s="83"/>
      <c r="E610" s="84">
        <v>624</v>
      </c>
      <c r="F610" s="82" t="s">
        <v>480</v>
      </c>
      <c r="G610" s="85"/>
      <c r="H610" s="82" t="s">
        <v>481</v>
      </c>
      <c r="I610" s="82" t="s">
        <v>482</v>
      </c>
      <c r="J610" s="82">
        <v>1</v>
      </c>
      <c r="K610" s="82" t="s">
        <v>483</v>
      </c>
      <c r="L610" s="86"/>
      <c r="M610" s="87"/>
      <c r="N610" s="88"/>
      <c r="O610" s="88"/>
      <c r="P610" s="88"/>
      <c r="Q610" s="88"/>
      <c r="R610" s="88"/>
      <c r="S610" s="88"/>
      <c r="T610" s="88"/>
      <c r="U610" s="88"/>
      <c r="V610" s="88"/>
      <c r="W610" s="88"/>
    </row>
    <row r="611" spans="1:23" x14ac:dyDescent="0.25">
      <c r="A611" s="83" t="s">
        <v>1924</v>
      </c>
      <c r="B611" s="82" t="s">
        <v>504</v>
      </c>
      <c r="C611" s="83" t="s">
        <v>1925</v>
      </c>
      <c r="D611" s="83"/>
      <c r="E611" s="84">
        <v>625</v>
      </c>
      <c r="F611" s="82" t="s">
        <v>480</v>
      </c>
      <c r="G611" s="85"/>
      <c r="H611" s="82" t="s">
        <v>481</v>
      </c>
      <c r="I611" s="82" t="s">
        <v>482</v>
      </c>
      <c r="J611" s="82">
        <v>1</v>
      </c>
      <c r="K611" s="82" t="s">
        <v>483</v>
      </c>
      <c r="L611" s="86"/>
      <c r="M611" s="87"/>
      <c r="N611" s="88"/>
      <c r="O611" s="88"/>
      <c r="P611" s="88"/>
      <c r="Q611" s="88"/>
      <c r="R611" s="88"/>
      <c r="S611" s="88"/>
      <c r="T611" s="88"/>
      <c r="U611" s="88"/>
      <c r="V611" s="88"/>
      <c r="W611" s="88"/>
    </row>
    <row r="612" spans="1:23" x14ac:dyDescent="0.25">
      <c r="A612" s="83" t="s">
        <v>1926</v>
      </c>
      <c r="B612" s="82" t="s">
        <v>543</v>
      </c>
      <c r="C612" s="83" t="s">
        <v>1927</v>
      </c>
      <c r="D612" s="83"/>
      <c r="E612" s="84">
        <v>626</v>
      </c>
      <c r="F612" s="82" t="s">
        <v>480</v>
      </c>
      <c r="G612" s="85"/>
      <c r="H612" s="82" t="s">
        <v>481</v>
      </c>
      <c r="I612" s="82" t="s">
        <v>482</v>
      </c>
      <c r="J612" s="82">
        <v>1</v>
      </c>
      <c r="K612" s="82" t="s">
        <v>483</v>
      </c>
      <c r="L612" s="86"/>
      <c r="M612" s="87"/>
      <c r="N612" s="88"/>
      <c r="O612" s="88"/>
      <c r="P612" s="88"/>
      <c r="Q612" s="88"/>
      <c r="R612" s="88"/>
      <c r="S612" s="88"/>
      <c r="T612" s="88"/>
      <c r="U612" s="88"/>
      <c r="V612" s="88"/>
      <c r="W612" s="88"/>
    </row>
    <row r="613" spans="1:23" x14ac:dyDescent="0.25">
      <c r="A613" s="83" t="s">
        <v>1928</v>
      </c>
      <c r="B613" s="82" t="s">
        <v>504</v>
      </c>
      <c r="C613" s="83" t="s">
        <v>1929</v>
      </c>
      <c r="D613" s="83"/>
      <c r="E613" s="84">
        <v>627</v>
      </c>
      <c r="F613" s="82" t="s">
        <v>480</v>
      </c>
      <c r="G613" s="85"/>
      <c r="H613" s="82" t="s">
        <v>481</v>
      </c>
      <c r="I613" s="82" t="s">
        <v>482</v>
      </c>
      <c r="J613" s="82">
        <v>1</v>
      </c>
      <c r="K613" s="82" t="s">
        <v>483</v>
      </c>
      <c r="L613" s="86"/>
      <c r="M613" s="87"/>
      <c r="N613" s="88"/>
      <c r="O613" s="88"/>
      <c r="P613" s="88"/>
      <c r="Q613" s="88"/>
      <c r="R613" s="88"/>
      <c r="S613" s="88"/>
      <c r="T613" s="88"/>
      <c r="U613" s="88"/>
      <c r="V613" s="88"/>
      <c r="W613" s="88"/>
    </row>
    <row r="614" spans="1:23" x14ac:dyDescent="0.25">
      <c r="A614" s="83" t="s">
        <v>1930</v>
      </c>
      <c r="B614" s="82" t="s">
        <v>504</v>
      </c>
      <c r="C614" s="83" t="s">
        <v>1931</v>
      </c>
      <c r="D614" s="83"/>
      <c r="E614" s="84">
        <v>628</v>
      </c>
      <c r="F614" s="82" t="s">
        <v>480</v>
      </c>
      <c r="G614" s="85"/>
      <c r="H614" s="82" t="s">
        <v>481</v>
      </c>
      <c r="I614" s="82" t="s">
        <v>482</v>
      </c>
      <c r="J614" s="82">
        <v>1</v>
      </c>
      <c r="K614" s="82" t="s">
        <v>483</v>
      </c>
      <c r="L614" s="86"/>
      <c r="M614" s="87"/>
      <c r="N614" s="88"/>
      <c r="O614" s="88"/>
      <c r="P614" s="88"/>
      <c r="Q614" s="88"/>
      <c r="R614" s="88"/>
      <c r="S614" s="88"/>
      <c r="T614" s="88"/>
      <c r="U614" s="88"/>
      <c r="V614" s="88"/>
      <c r="W614" s="88"/>
    </row>
    <row r="615" spans="1:23" x14ac:dyDescent="0.25">
      <c r="A615" s="83" t="s">
        <v>1932</v>
      </c>
      <c r="B615" s="82" t="s">
        <v>543</v>
      </c>
      <c r="C615" s="83" t="s">
        <v>1933</v>
      </c>
      <c r="D615" s="83"/>
      <c r="E615" s="84">
        <v>629</v>
      </c>
      <c r="F615" s="82" t="s">
        <v>480</v>
      </c>
      <c r="G615" s="85"/>
      <c r="H615" s="82" t="s">
        <v>834</v>
      </c>
      <c r="I615" s="82" t="s">
        <v>482</v>
      </c>
      <c r="J615" s="82">
        <v>3</v>
      </c>
      <c r="K615" s="82" t="s">
        <v>483</v>
      </c>
      <c r="L615" s="86"/>
      <c r="M615" s="87"/>
      <c r="N615" s="88"/>
      <c r="O615" s="88"/>
      <c r="P615" s="88"/>
      <c r="Q615" s="88"/>
      <c r="R615" s="88"/>
      <c r="S615" s="88"/>
      <c r="T615" s="88"/>
      <c r="U615" s="88"/>
      <c r="V615" s="88"/>
      <c r="W615" s="88"/>
    </row>
    <row r="616" spans="1:23" x14ac:dyDescent="0.25">
      <c r="A616" s="83" t="s">
        <v>1934</v>
      </c>
      <c r="B616" s="82" t="s">
        <v>504</v>
      </c>
      <c r="C616" s="83" t="s">
        <v>1935</v>
      </c>
      <c r="D616" s="83"/>
      <c r="E616" s="84">
        <v>630</v>
      </c>
      <c r="F616" s="82" t="s">
        <v>480</v>
      </c>
      <c r="G616" s="85"/>
      <c r="H616" s="82" t="s">
        <v>481</v>
      </c>
      <c r="I616" s="82" t="s">
        <v>482</v>
      </c>
      <c r="J616" s="82">
        <v>1</v>
      </c>
      <c r="K616" s="82" t="s">
        <v>483</v>
      </c>
      <c r="L616" s="86"/>
      <c r="M616" s="87"/>
      <c r="N616" s="88"/>
      <c r="O616" s="88"/>
      <c r="P616" s="88"/>
      <c r="Q616" s="88"/>
      <c r="R616" s="88"/>
      <c r="S616" s="88"/>
      <c r="T616" s="88"/>
      <c r="U616" s="88"/>
      <c r="V616" s="88"/>
      <c r="W616" s="88"/>
    </row>
    <row r="617" spans="1:23" x14ac:dyDescent="0.25">
      <c r="A617" s="83" t="s">
        <v>1936</v>
      </c>
      <c r="B617" s="82" t="s">
        <v>504</v>
      </c>
      <c r="C617" s="83" t="s">
        <v>1937</v>
      </c>
      <c r="D617" s="83"/>
      <c r="E617" s="84">
        <v>631</v>
      </c>
      <c r="F617" s="82" t="s">
        <v>480</v>
      </c>
      <c r="G617" s="85"/>
      <c r="H617" s="82" t="s">
        <v>481</v>
      </c>
      <c r="I617" s="82" t="s">
        <v>482</v>
      </c>
      <c r="J617" s="82">
        <v>1</v>
      </c>
      <c r="K617" s="82" t="s">
        <v>483</v>
      </c>
      <c r="L617" s="86"/>
      <c r="M617" s="87"/>
      <c r="N617" s="88"/>
      <c r="O617" s="88"/>
      <c r="P617" s="88"/>
      <c r="Q617" s="88"/>
      <c r="R617" s="88"/>
      <c r="S617" s="88"/>
      <c r="T617" s="88"/>
      <c r="U617" s="88"/>
      <c r="V617" s="88"/>
      <c r="W617" s="88"/>
    </row>
    <row r="618" spans="1:23" x14ac:dyDescent="0.25">
      <c r="A618" s="83" t="s">
        <v>1938</v>
      </c>
      <c r="B618" s="82" t="s">
        <v>543</v>
      </c>
      <c r="C618" s="83" t="s">
        <v>1939</v>
      </c>
      <c r="D618" s="83"/>
      <c r="E618" s="84">
        <v>632</v>
      </c>
      <c r="F618" s="82" t="s">
        <v>480</v>
      </c>
      <c r="G618" s="85"/>
      <c r="H618" s="82" t="s">
        <v>834</v>
      </c>
      <c r="I618" s="82" t="s">
        <v>482</v>
      </c>
      <c r="J618" s="82">
        <v>3</v>
      </c>
      <c r="K618" s="82" t="s">
        <v>483</v>
      </c>
      <c r="L618" s="86"/>
      <c r="M618" s="87"/>
      <c r="N618" s="88"/>
      <c r="O618" s="88"/>
      <c r="P618" s="88"/>
      <c r="Q618" s="88"/>
      <c r="R618" s="88"/>
      <c r="S618" s="88"/>
      <c r="T618" s="88"/>
      <c r="U618" s="88"/>
      <c r="V618" s="88"/>
      <c r="W618" s="88"/>
    </row>
    <row r="619" spans="1:23" x14ac:dyDescent="0.25">
      <c r="A619" s="83" t="s">
        <v>1940</v>
      </c>
      <c r="B619" s="82" t="s">
        <v>504</v>
      </c>
      <c r="C619" s="83" t="s">
        <v>1941</v>
      </c>
      <c r="D619" s="83"/>
      <c r="E619" s="84">
        <v>633</v>
      </c>
      <c r="F619" s="82" t="s">
        <v>480</v>
      </c>
      <c r="G619" s="85"/>
      <c r="H619" s="82" t="s">
        <v>481</v>
      </c>
      <c r="I619" s="82" t="s">
        <v>482</v>
      </c>
      <c r="J619" s="82">
        <v>1</v>
      </c>
      <c r="K619" s="82" t="s">
        <v>483</v>
      </c>
      <c r="L619" s="86"/>
      <c r="M619" s="87"/>
      <c r="N619" s="88"/>
      <c r="O619" s="88"/>
      <c r="P619" s="88"/>
      <c r="Q619" s="88"/>
      <c r="R619" s="88"/>
      <c r="S619" s="88"/>
      <c r="T619" s="88"/>
      <c r="U619" s="88"/>
      <c r="V619" s="88"/>
      <c r="W619" s="88"/>
    </row>
    <row r="620" spans="1:23" x14ac:dyDescent="0.25">
      <c r="A620" s="83" t="s">
        <v>1942</v>
      </c>
      <c r="B620" s="82" t="s">
        <v>504</v>
      </c>
      <c r="C620" s="83" t="s">
        <v>1943</v>
      </c>
      <c r="D620" s="83"/>
      <c r="E620" s="84">
        <v>634</v>
      </c>
      <c r="F620" s="82" t="s">
        <v>480</v>
      </c>
      <c r="G620" s="85"/>
      <c r="H620" s="82" t="s">
        <v>481</v>
      </c>
      <c r="I620" s="82" t="s">
        <v>482</v>
      </c>
      <c r="J620" s="82">
        <v>1</v>
      </c>
      <c r="K620" s="82" t="s">
        <v>483</v>
      </c>
      <c r="L620" s="86"/>
      <c r="M620" s="87"/>
      <c r="N620" s="88"/>
      <c r="O620" s="88"/>
      <c r="P620" s="88"/>
      <c r="Q620" s="88"/>
      <c r="R620" s="88"/>
      <c r="S620" s="88"/>
      <c r="T620" s="88"/>
      <c r="U620" s="88"/>
      <c r="V620" s="88"/>
      <c r="W620" s="88"/>
    </row>
    <row r="621" spans="1:23" x14ac:dyDescent="0.25">
      <c r="A621" s="83" t="s">
        <v>1944</v>
      </c>
      <c r="B621" s="82" t="s">
        <v>543</v>
      </c>
      <c r="C621" s="83" t="s">
        <v>1945</v>
      </c>
      <c r="D621" s="83"/>
      <c r="E621" s="84">
        <v>635</v>
      </c>
      <c r="F621" s="82" t="s">
        <v>480</v>
      </c>
      <c r="G621" s="85"/>
      <c r="H621" s="82" t="s">
        <v>834</v>
      </c>
      <c r="I621" s="82" t="s">
        <v>482</v>
      </c>
      <c r="J621" s="82">
        <v>3</v>
      </c>
      <c r="K621" s="82" t="s">
        <v>483</v>
      </c>
      <c r="L621" s="86"/>
      <c r="M621" s="87"/>
      <c r="N621" s="88"/>
      <c r="O621" s="88"/>
      <c r="P621" s="88"/>
      <c r="Q621" s="88"/>
      <c r="R621" s="88"/>
      <c r="S621" s="88"/>
      <c r="T621" s="88"/>
      <c r="U621" s="88"/>
      <c r="V621" s="88"/>
      <c r="W621" s="88"/>
    </row>
    <row r="622" spans="1:23" x14ac:dyDescent="0.25">
      <c r="A622" s="83" t="s">
        <v>1946</v>
      </c>
      <c r="B622" s="82" t="s">
        <v>504</v>
      </c>
      <c r="C622" s="83" t="s">
        <v>1947</v>
      </c>
      <c r="D622" s="83"/>
      <c r="E622" s="84">
        <v>636</v>
      </c>
      <c r="F622" s="82" t="s">
        <v>480</v>
      </c>
      <c r="G622" s="85"/>
      <c r="H622" s="82" t="s">
        <v>481</v>
      </c>
      <c r="I622" s="82" t="s">
        <v>482</v>
      </c>
      <c r="J622" s="82">
        <v>1</v>
      </c>
      <c r="K622" s="82" t="s">
        <v>483</v>
      </c>
      <c r="L622" s="86"/>
      <c r="M622" s="87"/>
      <c r="N622" s="88"/>
      <c r="O622" s="88"/>
      <c r="P622" s="88"/>
      <c r="Q622" s="88"/>
      <c r="R622" s="88"/>
      <c r="S622" s="88"/>
      <c r="T622" s="88"/>
      <c r="U622" s="88"/>
      <c r="V622" s="88"/>
      <c r="W622" s="88"/>
    </row>
    <row r="623" spans="1:23" x14ac:dyDescent="0.25">
      <c r="A623" s="83" t="s">
        <v>1948</v>
      </c>
      <c r="B623" s="82" t="s">
        <v>504</v>
      </c>
      <c r="C623" s="83" t="s">
        <v>1949</v>
      </c>
      <c r="D623" s="83"/>
      <c r="E623" s="84">
        <v>637</v>
      </c>
      <c r="F623" s="82" t="s">
        <v>480</v>
      </c>
      <c r="G623" s="85"/>
      <c r="H623" s="82" t="s">
        <v>481</v>
      </c>
      <c r="I623" s="82" t="s">
        <v>482</v>
      </c>
      <c r="J623" s="82">
        <v>1</v>
      </c>
      <c r="K623" s="82" t="s">
        <v>483</v>
      </c>
      <c r="L623" s="86"/>
      <c r="M623" s="87"/>
      <c r="N623" s="88"/>
      <c r="O623" s="88"/>
      <c r="P623" s="88"/>
      <c r="Q623" s="88"/>
      <c r="R623" s="88"/>
      <c r="S623" s="88"/>
      <c r="T623" s="88"/>
      <c r="U623" s="88"/>
      <c r="V623" s="88"/>
      <c r="W623" s="88"/>
    </row>
    <row r="624" spans="1:23" x14ac:dyDescent="0.25">
      <c r="A624" s="83" t="s">
        <v>1950</v>
      </c>
      <c r="B624" s="82" t="s">
        <v>543</v>
      </c>
      <c r="C624" s="83" t="s">
        <v>1951</v>
      </c>
      <c r="D624" s="83"/>
      <c r="E624" s="84">
        <v>638</v>
      </c>
      <c r="F624" s="82" t="s">
        <v>480</v>
      </c>
      <c r="G624" s="85"/>
      <c r="H624" s="82" t="s">
        <v>481</v>
      </c>
      <c r="I624" s="82" t="s">
        <v>482</v>
      </c>
      <c r="J624" s="82">
        <v>1</v>
      </c>
      <c r="K624" s="82" t="s">
        <v>483</v>
      </c>
      <c r="L624" s="86"/>
      <c r="M624" s="87"/>
      <c r="N624" s="88"/>
      <c r="O624" s="88"/>
      <c r="P624" s="88"/>
      <c r="Q624" s="88"/>
      <c r="R624" s="88"/>
      <c r="S624" s="88"/>
      <c r="T624" s="88"/>
      <c r="U624" s="88"/>
      <c r="V624" s="88"/>
      <c r="W624" s="88"/>
    </row>
    <row r="625" spans="1:23" x14ac:dyDescent="0.25">
      <c r="A625" s="83" t="s">
        <v>1952</v>
      </c>
      <c r="B625" s="82" t="s">
        <v>543</v>
      </c>
      <c r="C625" s="83" t="s">
        <v>1953</v>
      </c>
      <c r="D625" s="83"/>
      <c r="E625" s="84">
        <v>639</v>
      </c>
      <c r="F625" s="82" t="s">
        <v>480</v>
      </c>
      <c r="G625" s="85"/>
      <c r="H625" s="82" t="s">
        <v>481</v>
      </c>
      <c r="I625" s="82" t="s">
        <v>482</v>
      </c>
      <c r="J625" s="82">
        <v>1</v>
      </c>
      <c r="K625" s="82" t="s">
        <v>483</v>
      </c>
      <c r="L625" s="86"/>
      <c r="M625" s="87"/>
      <c r="N625" s="88"/>
      <c r="O625" s="88"/>
      <c r="P625" s="88"/>
      <c r="Q625" s="88"/>
      <c r="R625" s="88"/>
      <c r="S625" s="88"/>
      <c r="T625" s="88"/>
      <c r="U625" s="88"/>
      <c r="V625" s="88"/>
      <c r="W625" s="88"/>
    </row>
    <row r="626" spans="1:23" x14ac:dyDescent="0.25">
      <c r="A626" s="83" t="s">
        <v>1954</v>
      </c>
      <c r="B626" s="82" t="s">
        <v>543</v>
      </c>
      <c r="C626" s="83" t="s">
        <v>1955</v>
      </c>
      <c r="D626" s="83"/>
      <c r="E626" s="84">
        <v>640</v>
      </c>
      <c r="F626" s="82" t="s">
        <v>480</v>
      </c>
      <c r="G626" s="85"/>
      <c r="H626" s="82" t="s">
        <v>834</v>
      </c>
      <c r="I626" s="82" t="s">
        <v>482</v>
      </c>
      <c r="J626" s="82">
        <v>3</v>
      </c>
      <c r="K626" s="82" t="s">
        <v>483</v>
      </c>
      <c r="L626" s="86"/>
      <c r="M626" s="87"/>
      <c r="N626" s="88"/>
      <c r="O626" s="88"/>
      <c r="P626" s="88"/>
      <c r="Q626" s="88"/>
      <c r="R626" s="88"/>
      <c r="S626" s="88"/>
      <c r="T626" s="88"/>
      <c r="U626" s="88"/>
      <c r="V626" s="88"/>
      <c r="W626" s="88"/>
    </row>
    <row r="627" spans="1:23" x14ac:dyDescent="0.25">
      <c r="A627" s="83" t="s">
        <v>1956</v>
      </c>
      <c r="B627" s="82" t="s">
        <v>504</v>
      </c>
      <c r="C627" s="83" t="s">
        <v>1957</v>
      </c>
      <c r="D627" s="83"/>
      <c r="E627" s="84">
        <v>641</v>
      </c>
      <c r="F627" s="82" t="s">
        <v>480</v>
      </c>
      <c r="G627" s="85"/>
      <c r="H627" s="82" t="s">
        <v>481</v>
      </c>
      <c r="I627" s="82" t="s">
        <v>482</v>
      </c>
      <c r="J627" s="82">
        <v>1</v>
      </c>
      <c r="K627" s="82" t="s">
        <v>483</v>
      </c>
      <c r="L627" s="86"/>
      <c r="M627" s="87"/>
      <c r="N627" s="88"/>
      <c r="O627" s="88"/>
      <c r="P627" s="88"/>
      <c r="Q627" s="88"/>
      <c r="R627" s="88"/>
      <c r="S627" s="88"/>
      <c r="T627" s="88"/>
      <c r="U627" s="88"/>
      <c r="V627" s="88"/>
      <c r="W627" s="88"/>
    </row>
    <row r="628" spans="1:23" x14ac:dyDescent="0.25">
      <c r="A628" s="83" t="s">
        <v>1958</v>
      </c>
      <c r="B628" s="82" t="s">
        <v>504</v>
      </c>
      <c r="C628" s="83" t="s">
        <v>1959</v>
      </c>
      <c r="D628" s="83"/>
      <c r="E628" s="84">
        <v>642</v>
      </c>
      <c r="F628" s="82" t="s">
        <v>480</v>
      </c>
      <c r="G628" s="85"/>
      <c r="H628" s="82" t="s">
        <v>481</v>
      </c>
      <c r="I628" s="82" t="s">
        <v>482</v>
      </c>
      <c r="J628" s="82">
        <v>1</v>
      </c>
      <c r="K628" s="82" t="s">
        <v>483</v>
      </c>
      <c r="L628" s="86"/>
      <c r="M628" s="87"/>
      <c r="N628" s="88"/>
      <c r="O628" s="88"/>
      <c r="P628" s="88"/>
      <c r="Q628" s="88"/>
      <c r="R628" s="88"/>
      <c r="S628" s="88"/>
      <c r="T628" s="88"/>
      <c r="U628" s="88"/>
      <c r="V628" s="88"/>
      <c r="W628" s="88"/>
    </row>
    <row r="629" spans="1:23" x14ac:dyDescent="0.25">
      <c r="A629" s="121" t="s">
        <v>1960</v>
      </c>
      <c r="B629" s="82" t="s">
        <v>543</v>
      </c>
      <c r="C629" s="83" t="s">
        <v>1961</v>
      </c>
      <c r="D629" s="83"/>
      <c r="E629" s="84">
        <v>643</v>
      </c>
      <c r="F629" s="82" t="s">
        <v>480</v>
      </c>
      <c r="G629" s="85"/>
      <c r="H629" s="82" t="s">
        <v>481</v>
      </c>
      <c r="I629" s="82" t="s">
        <v>482</v>
      </c>
      <c r="J629" s="82">
        <v>1</v>
      </c>
      <c r="K629" s="82" t="s">
        <v>483</v>
      </c>
      <c r="L629" s="86"/>
      <c r="M629" s="87"/>
      <c r="N629" s="88"/>
      <c r="O629" s="88"/>
      <c r="P629" s="88"/>
      <c r="Q629" s="88"/>
      <c r="R629" s="88"/>
      <c r="S629" s="88"/>
      <c r="T629" s="88"/>
      <c r="U629" s="88"/>
      <c r="V629" s="88"/>
      <c r="W629" s="88"/>
    </row>
    <row r="630" spans="1:23" x14ac:dyDescent="0.25">
      <c r="A630" s="121" t="s">
        <v>1962</v>
      </c>
      <c r="B630" s="82" t="s">
        <v>543</v>
      </c>
      <c r="C630" s="83" t="s">
        <v>1963</v>
      </c>
      <c r="D630" s="83"/>
      <c r="E630" s="84">
        <v>644</v>
      </c>
      <c r="F630" s="82" t="s">
        <v>480</v>
      </c>
      <c r="G630" s="85"/>
      <c r="H630" s="82" t="s">
        <v>481</v>
      </c>
      <c r="I630" s="82" t="s">
        <v>482</v>
      </c>
      <c r="J630" s="82">
        <v>1</v>
      </c>
      <c r="K630" s="82" t="s">
        <v>483</v>
      </c>
      <c r="L630" s="86"/>
      <c r="M630" s="87"/>
      <c r="N630" s="88"/>
      <c r="O630" s="88"/>
      <c r="P630" s="88"/>
      <c r="Q630" s="88"/>
      <c r="R630" s="88"/>
      <c r="S630" s="88"/>
      <c r="T630" s="88"/>
      <c r="U630" s="88"/>
      <c r="V630" s="88"/>
      <c r="W630" s="88"/>
    </row>
    <row r="631" spans="1:23" x14ac:dyDescent="0.25">
      <c r="A631" s="83" t="s">
        <v>1964</v>
      </c>
      <c r="B631" s="82" t="s">
        <v>543</v>
      </c>
      <c r="C631" s="83" t="s">
        <v>1965</v>
      </c>
      <c r="D631" s="83"/>
      <c r="E631" s="84">
        <v>645</v>
      </c>
      <c r="F631" s="82" t="s">
        <v>480</v>
      </c>
      <c r="G631" s="85"/>
      <c r="H631" s="82" t="s">
        <v>834</v>
      </c>
      <c r="I631" s="82" t="s">
        <v>482</v>
      </c>
      <c r="J631" s="82">
        <v>3</v>
      </c>
      <c r="K631" s="82" t="s">
        <v>483</v>
      </c>
      <c r="L631" s="86"/>
      <c r="M631" s="87"/>
      <c r="N631" s="88"/>
      <c r="O631" s="88"/>
      <c r="P631" s="88"/>
      <c r="Q631" s="88"/>
      <c r="R631" s="88"/>
      <c r="S631" s="88"/>
      <c r="T631" s="88"/>
      <c r="U631" s="88"/>
      <c r="V631" s="88"/>
      <c r="W631" s="88"/>
    </row>
    <row r="632" spans="1:23" x14ac:dyDescent="0.25">
      <c r="A632" s="83" t="s">
        <v>1966</v>
      </c>
      <c r="B632" s="82" t="s">
        <v>504</v>
      </c>
      <c r="C632" s="83" t="s">
        <v>1967</v>
      </c>
      <c r="D632" s="83"/>
      <c r="E632" s="84">
        <v>646</v>
      </c>
      <c r="F632" s="82" t="s">
        <v>480</v>
      </c>
      <c r="G632" s="85"/>
      <c r="H632" s="82" t="s">
        <v>481</v>
      </c>
      <c r="I632" s="82" t="s">
        <v>482</v>
      </c>
      <c r="J632" s="82">
        <v>1</v>
      </c>
      <c r="K632" s="82" t="s">
        <v>483</v>
      </c>
      <c r="L632" s="86"/>
      <c r="M632" s="87"/>
      <c r="N632" s="88"/>
      <c r="O632" s="88"/>
      <c r="P632" s="88"/>
      <c r="Q632" s="88"/>
      <c r="R632" s="88"/>
      <c r="S632" s="88"/>
      <c r="T632" s="88"/>
      <c r="U632" s="88"/>
      <c r="V632" s="88"/>
      <c r="W632" s="88"/>
    </row>
    <row r="633" spans="1:23" x14ac:dyDescent="0.25">
      <c r="A633" s="83" t="s">
        <v>1968</v>
      </c>
      <c r="B633" s="82" t="s">
        <v>504</v>
      </c>
      <c r="C633" s="83" t="s">
        <v>1969</v>
      </c>
      <c r="D633" s="83"/>
      <c r="E633" s="84">
        <v>647</v>
      </c>
      <c r="F633" s="82" t="s">
        <v>480</v>
      </c>
      <c r="G633" s="85"/>
      <c r="H633" s="82" t="s">
        <v>481</v>
      </c>
      <c r="I633" s="82" t="s">
        <v>482</v>
      </c>
      <c r="J633" s="82">
        <v>1</v>
      </c>
      <c r="K633" s="82" t="s">
        <v>483</v>
      </c>
      <c r="L633" s="86"/>
      <c r="M633" s="87"/>
      <c r="N633" s="88"/>
      <c r="O633" s="88"/>
      <c r="P633" s="88"/>
      <c r="Q633" s="88"/>
      <c r="R633" s="88"/>
      <c r="S633" s="88"/>
      <c r="T633" s="88"/>
      <c r="U633" s="88"/>
      <c r="V633" s="88"/>
      <c r="W633" s="88"/>
    </row>
    <row r="634" spans="1:23" x14ac:dyDescent="0.25">
      <c r="A634" s="121" t="s">
        <v>1970</v>
      </c>
      <c r="B634" s="82" t="s">
        <v>543</v>
      </c>
      <c r="C634" s="83" t="s">
        <v>1971</v>
      </c>
      <c r="D634" s="83"/>
      <c r="E634" s="84">
        <v>648</v>
      </c>
      <c r="F634" s="82" t="s">
        <v>480</v>
      </c>
      <c r="G634" s="85"/>
      <c r="H634" s="82" t="s">
        <v>481</v>
      </c>
      <c r="I634" s="82" t="s">
        <v>482</v>
      </c>
      <c r="J634" s="82">
        <v>1</v>
      </c>
      <c r="K634" s="82" t="s">
        <v>483</v>
      </c>
      <c r="L634" s="86"/>
      <c r="M634" s="87"/>
      <c r="N634" s="88"/>
      <c r="O634" s="88"/>
      <c r="P634" s="88"/>
      <c r="Q634" s="88"/>
      <c r="R634" s="88"/>
      <c r="S634" s="88"/>
      <c r="T634" s="88"/>
      <c r="U634" s="88"/>
      <c r="V634" s="88"/>
      <c r="W634" s="88"/>
    </row>
    <row r="635" spans="1:23" x14ac:dyDescent="0.25">
      <c r="A635" s="121" t="s">
        <v>1972</v>
      </c>
      <c r="B635" s="82" t="s">
        <v>543</v>
      </c>
      <c r="C635" s="83" t="s">
        <v>1973</v>
      </c>
      <c r="D635" s="83"/>
      <c r="E635" s="84">
        <v>649</v>
      </c>
      <c r="F635" s="82" t="s">
        <v>480</v>
      </c>
      <c r="G635" s="85"/>
      <c r="H635" s="82" t="s">
        <v>481</v>
      </c>
      <c r="I635" s="82" t="s">
        <v>482</v>
      </c>
      <c r="J635" s="82">
        <v>1</v>
      </c>
      <c r="K635" s="82" t="s">
        <v>483</v>
      </c>
      <c r="L635" s="86"/>
      <c r="M635" s="87"/>
      <c r="N635" s="88"/>
      <c r="O635" s="88"/>
      <c r="P635" s="88"/>
      <c r="Q635" s="88"/>
      <c r="R635" s="88"/>
      <c r="S635" s="88"/>
      <c r="T635" s="88"/>
      <c r="U635" s="88"/>
      <c r="V635" s="88"/>
      <c r="W635" s="88"/>
    </row>
    <row r="636" spans="1:23" x14ac:dyDescent="0.25">
      <c r="A636" s="83" t="s">
        <v>1974</v>
      </c>
      <c r="B636" s="82" t="s">
        <v>543</v>
      </c>
      <c r="C636" s="83" t="s">
        <v>1975</v>
      </c>
      <c r="D636" s="83"/>
      <c r="E636" s="84">
        <v>650</v>
      </c>
      <c r="F636" s="82" t="s">
        <v>480</v>
      </c>
      <c r="G636" s="85"/>
      <c r="H636" s="82" t="s">
        <v>834</v>
      </c>
      <c r="I636" s="82" t="s">
        <v>482</v>
      </c>
      <c r="J636" s="82">
        <v>3</v>
      </c>
      <c r="K636" s="82" t="s">
        <v>483</v>
      </c>
      <c r="L636" s="86"/>
      <c r="M636" s="87"/>
      <c r="N636" s="88"/>
      <c r="O636" s="88"/>
      <c r="P636" s="88"/>
      <c r="Q636" s="88"/>
      <c r="R636" s="88"/>
      <c r="S636" s="88"/>
      <c r="T636" s="88"/>
      <c r="U636" s="88"/>
      <c r="V636" s="88"/>
      <c r="W636" s="88"/>
    </row>
    <row r="637" spans="1:23" x14ac:dyDescent="0.25">
      <c r="A637" s="83" t="s">
        <v>1976</v>
      </c>
      <c r="B637" s="82" t="s">
        <v>504</v>
      </c>
      <c r="C637" s="98" t="s">
        <v>1977</v>
      </c>
      <c r="D637" s="83"/>
      <c r="E637" s="84">
        <v>651</v>
      </c>
      <c r="F637" s="82" t="s">
        <v>480</v>
      </c>
      <c r="G637" s="85"/>
      <c r="H637" s="82" t="s">
        <v>481</v>
      </c>
      <c r="I637" s="82" t="s">
        <v>482</v>
      </c>
      <c r="J637" s="82">
        <v>1</v>
      </c>
      <c r="K637" s="82" t="s">
        <v>483</v>
      </c>
      <c r="L637" s="86"/>
      <c r="M637" s="87"/>
      <c r="N637" s="88"/>
      <c r="O637" s="88"/>
      <c r="P637" s="88"/>
      <c r="Q637" s="88"/>
      <c r="R637" s="88"/>
      <c r="S637" s="88"/>
      <c r="T637" s="88"/>
      <c r="U637" s="88"/>
      <c r="V637" s="88"/>
      <c r="W637" s="88"/>
    </row>
    <row r="638" spans="1:23" x14ac:dyDescent="0.25">
      <c r="A638" s="83" t="s">
        <v>1978</v>
      </c>
      <c r="B638" s="82" t="s">
        <v>504</v>
      </c>
      <c r="C638" s="98" t="s">
        <v>1979</v>
      </c>
      <c r="D638" s="83"/>
      <c r="E638" s="84">
        <v>652</v>
      </c>
      <c r="F638" s="82" t="s">
        <v>480</v>
      </c>
      <c r="G638" s="85"/>
      <c r="H638" s="82" t="s">
        <v>481</v>
      </c>
      <c r="I638" s="82" t="s">
        <v>482</v>
      </c>
      <c r="J638" s="82">
        <v>1</v>
      </c>
      <c r="K638" s="82" t="s">
        <v>483</v>
      </c>
      <c r="L638" s="86"/>
      <c r="M638" s="87"/>
      <c r="N638" s="88"/>
      <c r="O638" s="88"/>
      <c r="P638" s="88"/>
      <c r="Q638" s="88"/>
      <c r="R638" s="88"/>
      <c r="S638" s="88"/>
      <c r="T638" s="88"/>
      <c r="U638" s="88"/>
      <c r="V638" s="88"/>
      <c r="W638" s="88"/>
    </row>
    <row r="639" spans="1:23" x14ac:dyDescent="0.25">
      <c r="A639" s="121" t="s">
        <v>1980</v>
      </c>
      <c r="B639" s="82" t="s">
        <v>543</v>
      </c>
      <c r="C639" s="98" t="s">
        <v>1981</v>
      </c>
      <c r="D639" s="83"/>
      <c r="E639" s="84">
        <v>653</v>
      </c>
      <c r="F639" s="82" t="s">
        <v>480</v>
      </c>
      <c r="G639" s="85"/>
      <c r="H639" s="82" t="s">
        <v>481</v>
      </c>
      <c r="I639" s="82" t="s">
        <v>482</v>
      </c>
      <c r="J639" s="82">
        <v>1</v>
      </c>
      <c r="K639" s="82" t="s">
        <v>483</v>
      </c>
      <c r="L639" s="86"/>
      <c r="M639" s="87"/>
      <c r="N639" s="88"/>
      <c r="O639" s="88"/>
      <c r="P639" s="88"/>
      <c r="Q639" s="88"/>
      <c r="R639" s="88"/>
      <c r="S639" s="88"/>
      <c r="T639" s="88"/>
      <c r="U639" s="88"/>
      <c r="V639" s="88"/>
      <c r="W639" s="88"/>
    </row>
    <row r="640" spans="1:23" x14ac:dyDescent="0.25">
      <c r="A640" s="121" t="s">
        <v>1982</v>
      </c>
      <c r="B640" s="82" t="s">
        <v>543</v>
      </c>
      <c r="C640" s="98" t="s">
        <v>1983</v>
      </c>
      <c r="D640" s="83"/>
      <c r="E640" s="84">
        <v>654</v>
      </c>
      <c r="F640" s="82" t="s">
        <v>480</v>
      </c>
      <c r="G640" s="85"/>
      <c r="H640" s="82" t="s">
        <v>481</v>
      </c>
      <c r="I640" s="82" t="s">
        <v>482</v>
      </c>
      <c r="J640" s="82">
        <v>1</v>
      </c>
      <c r="K640" s="82" t="s">
        <v>483</v>
      </c>
      <c r="L640" s="86"/>
      <c r="M640" s="87"/>
      <c r="N640" s="88"/>
      <c r="O640" s="88"/>
      <c r="P640" s="88"/>
      <c r="Q640" s="88"/>
      <c r="R640" s="88"/>
      <c r="S640" s="88"/>
      <c r="T640" s="88"/>
      <c r="U640" s="88"/>
      <c r="V640" s="88"/>
      <c r="W640" s="88"/>
    </row>
    <row r="641" spans="1:23" x14ac:dyDescent="0.25">
      <c r="A641" s="83" t="s">
        <v>1984</v>
      </c>
      <c r="B641" s="82" t="s">
        <v>543</v>
      </c>
      <c r="C641" s="98" t="s">
        <v>1985</v>
      </c>
      <c r="D641" s="83"/>
      <c r="E641" s="84">
        <v>655</v>
      </c>
      <c r="F641" s="82" t="s">
        <v>480</v>
      </c>
      <c r="G641" s="85"/>
      <c r="H641" s="82" t="s">
        <v>834</v>
      </c>
      <c r="I641" s="82" t="s">
        <v>482</v>
      </c>
      <c r="J641" s="82">
        <v>3</v>
      </c>
      <c r="K641" s="82" t="s">
        <v>483</v>
      </c>
      <c r="L641" s="86"/>
      <c r="M641" s="87"/>
      <c r="N641" s="88"/>
      <c r="O641" s="88"/>
      <c r="P641" s="88"/>
      <c r="Q641" s="88"/>
      <c r="R641" s="88"/>
      <c r="S641" s="88"/>
      <c r="T641" s="88"/>
      <c r="U641" s="88"/>
      <c r="V641" s="88"/>
      <c r="W641" s="88"/>
    </row>
    <row r="642" spans="1:23" x14ac:dyDescent="0.25">
      <c r="A642" s="83" t="s">
        <v>1986</v>
      </c>
      <c r="B642" s="82" t="s">
        <v>504</v>
      </c>
      <c r="C642" s="83" t="s">
        <v>1987</v>
      </c>
      <c r="D642" s="83"/>
      <c r="E642" s="84">
        <v>656</v>
      </c>
      <c r="F642" s="82" t="s">
        <v>480</v>
      </c>
      <c r="G642" s="85"/>
      <c r="H642" s="82" t="s">
        <v>481</v>
      </c>
      <c r="I642" s="82" t="s">
        <v>482</v>
      </c>
      <c r="J642" s="82">
        <v>1</v>
      </c>
      <c r="K642" s="82" t="s">
        <v>483</v>
      </c>
      <c r="L642" s="86"/>
      <c r="M642" s="87"/>
      <c r="N642" s="88"/>
      <c r="O642" s="88"/>
      <c r="P642" s="88"/>
      <c r="Q642" s="88"/>
      <c r="R642" s="88"/>
      <c r="S642" s="88"/>
      <c r="T642" s="88"/>
      <c r="U642" s="88"/>
      <c r="V642" s="88"/>
      <c r="W642" s="88"/>
    </row>
    <row r="643" spans="1:23" x14ac:dyDescent="0.25">
      <c r="A643" s="83" t="s">
        <v>1988</v>
      </c>
      <c r="B643" s="82" t="s">
        <v>504</v>
      </c>
      <c r="C643" s="83" t="s">
        <v>1989</v>
      </c>
      <c r="D643" s="83"/>
      <c r="E643" s="84">
        <v>657</v>
      </c>
      <c r="F643" s="82" t="s">
        <v>480</v>
      </c>
      <c r="G643" s="85"/>
      <c r="H643" s="82" t="s">
        <v>481</v>
      </c>
      <c r="I643" s="82" t="s">
        <v>482</v>
      </c>
      <c r="J643" s="82">
        <v>1</v>
      </c>
      <c r="K643" s="82" t="s">
        <v>483</v>
      </c>
      <c r="L643" s="86"/>
      <c r="M643" s="87"/>
      <c r="N643" s="88"/>
      <c r="O643" s="88"/>
      <c r="P643" s="88"/>
      <c r="Q643" s="88"/>
      <c r="R643" s="88"/>
      <c r="S643" s="88"/>
      <c r="T643" s="88"/>
      <c r="U643" s="88"/>
      <c r="V643" s="88"/>
      <c r="W643" s="88"/>
    </row>
    <row r="644" spans="1:23" x14ac:dyDescent="0.25">
      <c r="A644" s="83" t="s">
        <v>1990</v>
      </c>
      <c r="B644" s="82" t="s">
        <v>543</v>
      </c>
      <c r="C644" s="83" t="s">
        <v>1991</v>
      </c>
      <c r="D644" s="83"/>
      <c r="E644" s="84">
        <v>658</v>
      </c>
      <c r="F644" s="82" t="s">
        <v>480</v>
      </c>
      <c r="G644" s="85"/>
      <c r="H644" s="82" t="s">
        <v>481</v>
      </c>
      <c r="I644" s="82" t="s">
        <v>482</v>
      </c>
      <c r="J644" s="82">
        <v>1</v>
      </c>
      <c r="K644" s="82" t="s">
        <v>483</v>
      </c>
      <c r="L644" s="86"/>
      <c r="M644" s="87"/>
      <c r="N644" s="88"/>
      <c r="O644" s="88"/>
      <c r="P644" s="88"/>
      <c r="Q644" s="88"/>
      <c r="R644" s="88"/>
      <c r="S644" s="88"/>
      <c r="T644" s="88"/>
      <c r="U644" s="88"/>
      <c r="V644" s="88"/>
      <c r="W644" s="88"/>
    </row>
    <row r="645" spans="1:23" x14ac:dyDescent="0.25">
      <c r="A645" s="83" t="s">
        <v>1992</v>
      </c>
      <c r="B645" s="82" t="s">
        <v>504</v>
      </c>
      <c r="C645" s="83" t="s">
        <v>1993</v>
      </c>
      <c r="D645" s="83"/>
      <c r="E645" s="84">
        <v>659</v>
      </c>
      <c r="F645" s="82" t="s">
        <v>480</v>
      </c>
      <c r="G645" s="85"/>
      <c r="H645" s="82" t="s">
        <v>481</v>
      </c>
      <c r="I645" s="82" t="s">
        <v>482</v>
      </c>
      <c r="J645" s="82">
        <v>1</v>
      </c>
      <c r="K645" s="82" t="s">
        <v>483</v>
      </c>
      <c r="L645" s="86"/>
      <c r="M645" s="87"/>
      <c r="N645" s="88"/>
      <c r="O645" s="88"/>
      <c r="P645" s="88"/>
      <c r="Q645" s="88"/>
      <c r="R645" s="88"/>
      <c r="S645" s="88"/>
      <c r="T645" s="88"/>
      <c r="U645" s="88"/>
      <c r="V645" s="88"/>
      <c r="W645" s="88"/>
    </row>
    <row r="646" spans="1:23" x14ac:dyDescent="0.25">
      <c r="A646" s="83" t="s">
        <v>1994</v>
      </c>
      <c r="B646" s="82" t="s">
        <v>504</v>
      </c>
      <c r="C646" s="83" t="s">
        <v>1995</v>
      </c>
      <c r="D646" s="83"/>
      <c r="E646" s="84">
        <v>660</v>
      </c>
      <c r="F646" s="82" t="s">
        <v>480</v>
      </c>
      <c r="G646" s="85"/>
      <c r="H646" s="82" t="s">
        <v>481</v>
      </c>
      <c r="I646" s="82" t="s">
        <v>482</v>
      </c>
      <c r="J646" s="82">
        <v>1</v>
      </c>
      <c r="K646" s="82" t="s">
        <v>483</v>
      </c>
      <c r="L646" s="86"/>
      <c r="M646" s="87"/>
      <c r="N646" s="88"/>
      <c r="O646" s="88"/>
      <c r="P646" s="88"/>
      <c r="Q646" s="88"/>
      <c r="R646" s="88"/>
      <c r="S646" s="88"/>
      <c r="T646" s="88"/>
      <c r="U646" s="88"/>
      <c r="V646" s="88"/>
      <c r="W646" s="88"/>
    </row>
    <row r="647" spans="1:23" x14ac:dyDescent="0.25">
      <c r="A647" s="83" t="s">
        <v>1996</v>
      </c>
      <c r="B647" s="82" t="s">
        <v>543</v>
      </c>
      <c r="C647" s="83" t="s">
        <v>1997</v>
      </c>
      <c r="D647" s="83"/>
      <c r="E647" s="84">
        <v>661</v>
      </c>
      <c r="F647" s="82" t="s">
        <v>480</v>
      </c>
      <c r="G647" s="85"/>
      <c r="H647" s="82" t="s">
        <v>481</v>
      </c>
      <c r="I647" s="82" t="s">
        <v>482</v>
      </c>
      <c r="J647" s="82">
        <v>1</v>
      </c>
      <c r="K647" s="82" t="s">
        <v>483</v>
      </c>
      <c r="L647" s="86"/>
      <c r="M647" s="87"/>
      <c r="N647" s="88"/>
      <c r="O647" s="88"/>
      <c r="P647" s="88"/>
      <c r="Q647" s="88"/>
      <c r="R647" s="88"/>
      <c r="S647" s="88"/>
      <c r="T647" s="88"/>
      <c r="U647" s="88"/>
      <c r="V647" s="88"/>
      <c r="W647" s="88"/>
    </row>
    <row r="648" spans="1:23" x14ac:dyDescent="0.25">
      <c r="A648" s="83" t="s">
        <v>1998</v>
      </c>
      <c r="B648" s="82" t="s">
        <v>504</v>
      </c>
      <c r="C648" s="83" t="s">
        <v>1999</v>
      </c>
      <c r="D648" s="83"/>
      <c r="E648" s="84">
        <v>662</v>
      </c>
      <c r="F648" s="82" t="s">
        <v>480</v>
      </c>
      <c r="G648" s="85"/>
      <c r="H648" s="82" t="s">
        <v>481</v>
      </c>
      <c r="I648" s="82" t="s">
        <v>482</v>
      </c>
      <c r="J648" s="82">
        <v>1</v>
      </c>
      <c r="K648" s="82" t="s">
        <v>483</v>
      </c>
      <c r="L648" s="86"/>
      <c r="M648" s="87"/>
      <c r="N648" s="88"/>
      <c r="O648" s="88"/>
      <c r="P648" s="88"/>
      <c r="Q648" s="88"/>
      <c r="R648" s="88"/>
      <c r="S648" s="88"/>
      <c r="T648" s="88"/>
      <c r="U648" s="88"/>
      <c r="V648" s="88"/>
      <c r="W648" s="88"/>
    </row>
    <row r="649" spans="1:23" x14ac:dyDescent="0.25">
      <c r="A649" s="83" t="s">
        <v>2000</v>
      </c>
      <c r="B649" s="82" t="s">
        <v>504</v>
      </c>
      <c r="C649" s="83" t="s">
        <v>2001</v>
      </c>
      <c r="D649" s="83"/>
      <c r="E649" s="84">
        <v>663</v>
      </c>
      <c r="F649" s="82" t="s">
        <v>480</v>
      </c>
      <c r="G649" s="85"/>
      <c r="H649" s="82" t="s">
        <v>481</v>
      </c>
      <c r="I649" s="82" t="s">
        <v>482</v>
      </c>
      <c r="J649" s="82">
        <v>1</v>
      </c>
      <c r="K649" s="82" t="s">
        <v>483</v>
      </c>
      <c r="L649" s="86"/>
      <c r="M649" s="87"/>
      <c r="N649" s="88"/>
      <c r="O649" s="88"/>
      <c r="P649" s="88"/>
      <c r="Q649" s="88"/>
      <c r="R649" s="88"/>
      <c r="S649" s="88"/>
      <c r="T649" s="88"/>
      <c r="U649" s="88"/>
      <c r="V649" s="88"/>
      <c r="W649" s="88"/>
    </row>
    <row r="650" spans="1:23" x14ac:dyDescent="0.25">
      <c r="A650" s="83" t="s">
        <v>2002</v>
      </c>
      <c r="B650" s="82" t="s">
        <v>543</v>
      </c>
      <c r="C650" s="83" t="s">
        <v>2003</v>
      </c>
      <c r="D650" s="83"/>
      <c r="E650" s="84">
        <v>664</v>
      </c>
      <c r="F650" s="82" t="s">
        <v>480</v>
      </c>
      <c r="G650" s="85"/>
      <c r="H650" s="82" t="s">
        <v>481</v>
      </c>
      <c r="I650" s="82" t="s">
        <v>482</v>
      </c>
      <c r="J650" s="82">
        <v>1</v>
      </c>
      <c r="K650" s="82" t="s">
        <v>483</v>
      </c>
      <c r="L650" s="86"/>
      <c r="M650" s="87"/>
      <c r="N650" s="88"/>
      <c r="O650" s="88"/>
      <c r="P650" s="88"/>
      <c r="Q650" s="88"/>
      <c r="R650" s="88"/>
      <c r="S650" s="88"/>
      <c r="T650" s="88"/>
      <c r="U650" s="88"/>
      <c r="V650" s="88"/>
      <c r="W650" s="88"/>
    </row>
    <row r="651" spans="1:23" x14ac:dyDescent="0.25">
      <c r="A651" s="83" t="s">
        <v>2004</v>
      </c>
      <c r="B651" s="82" t="s">
        <v>504</v>
      </c>
      <c r="C651" s="83" t="s">
        <v>2005</v>
      </c>
      <c r="D651" s="83"/>
      <c r="E651" s="84">
        <v>665</v>
      </c>
      <c r="F651" s="82" t="s">
        <v>480</v>
      </c>
      <c r="G651" s="85"/>
      <c r="H651" s="82" t="s">
        <v>481</v>
      </c>
      <c r="I651" s="82" t="s">
        <v>482</v>
      </c>
      <c r="J651" s="82">
        <v>1</v>
      </c>
      <c r="K651" s="82" t="s">
        <v>483</v>
      </c>
      <c r="L651" s="86"/>
      <c r="M651" s="87"/>
      <c r="N651" s="88"/>
      <c r="O651" s="88"/>
      <c r="P651" s="88"/>
      <c r="Q651" s="88"/>
      <c r="R651" s="88"/>
      <c r="S651" s="88"/>
      <c r="T651" s="88"/>
      <c r="U651" s="88"/>
      <c r="V651" s="88"/>
      <c r="W651" s="88"/>
    </row>
    <row r="652" spans="1:23" x14ac:dyDescent="0.25">
      <c r="A652" s="83" t="s">
        <v>2006</v>
      </c>
      <c r="B652" s="82" t="s">
        <v>504</v>
      </c>
      <c r="C652" s="83" t="s">
        <v>2007</v>
      </c>
      <c r="D652" s="83"/>
      <c r="E652" s="84">
        <v>666</v>
      </c>
      <c r="F652" s="82" t="s">
        <v>480</v>
      </c>
      <c r="G652" s="85"/>
      <c r="H652" s="82" t="s">
        <v>481</v>
      </c>
      <c r="I652" s="82" t="s">
        <v>482</v>
      </c>
      <c r="J652" s="82">
        <v>1</v>
      </c>
      <c r="K652" s="82" t="s">
        <v>483</v>
      </c>
      <c r="L652" s="86"/>
      <c r="M652" s="87"/>
      <c r="N652" s="88"/>
      <c r="O652" s="88"/>
      <c r="P652" s="88"/>
      <c r="Q652" s="88"/>
      <c r="R652" s="88"/>
      <c r="S652" s="88"/>
      <c r="T652" s="88"/>
      <c r="U652" s="88"/>
      <c r="V652" s="88"/>
      <c r="W652" s="88"/>
    </row>
    <row r="653" spans="1:23" x14ac:dyDescent="0.25">
      <c r="A653" s="83" t="s">
        <v>2008</v>
      </c>
      <c r="B653" s="82" t="s">
        <v>543</v>
      </c>
      <c r="C653" s="83" t="s">
        <v>2009</v>
      </c>
      <c r="D653" s="83"/>
      <c r="E653" s="84">
        <v>667</v>
      </c>
      <c r="F653" s="82" t="s">
        <v>480</v>
      </c>
      <c r="G653" s="85"/>
      <c r="H653" s="82" t="s">
        <v>481</v>
      </c>
      <c r="I653" s="82" t="s">
        <v>482</v>
      </c>
      <c r="J653" s="82">
        <v>1</v>
      </c>
      <c r="K653" s="82" t="s">
        <v>483</v>
      </c>
      <c r="L653" s="86"/>
      <c r="M653" s="87"/>
      <c r="N653" s="88"/>
      <c r="O653" s="88"/>
      <c r="P653" s="88"/>
      <c r="Q653" s="88"/>
      <c r="R653" s="88"/>
      <c r="S653" s="88"/>
      <c r="T653" s="88"/>
      <c r="U653" s="88"/>
      <c r="V653" s="88"/>
      <c r="W653" s="88"/>
    </row>
    <row r="654" spans="1:23" x14ac:dyDescent="0.25">
      <c r="A654" s="83" t="s">
        <v>2010</v>
      </c>
      <c r="B654" s="82" t="s">
        <v>504</v>
      </c>
      <c r="C654" s="83" t="s">
        <v>2011</v>
      </c>
      <c r="D654" s="83"/>
      <c r="E654" s="84">
        <v>668</v>
      </c>
      <c r="F654" s="82" t="s">
        <v>480</v>
      </c>
      <c r="G654" s="85"/>
      <c r="H654" s="82" t="s">
        <v>481</v>
      </c>
      <c r="I654" s="82" t="s">
        <v>482</v>
      </c>
      <c r="J654" s="82">
        <v>1</v>
      </c>
      <c r="K654" s="82" t="s">
        <v>483</v>
      </c>
      <c r="L654" s="86"/>
      <c r="M654" s="87"/>
      <c r="N654" s="88"/>
      <c r="O654" s="88"/>
      <c r="P654" s="88"/>
      <c r="Q654" s="88"/>
      <c r="R654" s="88"/>
      <c r="S654" s="88"/>
      <c r="T654" s="88"/>
      <c r="U654" s="88"/>
      <c r="V654" s="88"/>
      <c r="W654" s="88"/>
    </row>
    <row r="655" spans="1:23" x14ac:dyDescent="0.25">
      <c r="A655" s="83" t="s">
        <v>2012</v>
      </c>
      <c r="B655" s="82" t="s">
        <v>504</v>
      </c>
      <c r="C655" s="83" t="s">
        <v>2013</v>
      </c>
      <c r="D655" s="83"/>
      <c r="E655" s="84">
        <v>669</v>
      </c>
      <c r="F655" s="82" t="s">
        <v>480</v>
      </c>
      <c r="G655" s="85"/>
      <c r="H655" s="82" t="s">
        <v>481</v>
      </c>
      <c r="I655" s="82" t="s">
        <v>482</v>
      </c>
      <c r="J655" s="82">
        <v>1</v>
      </c>
      <c r="K655" s="82" t="s">
        <v>483</v>
      </c>
      <c r="L655" s="86"/>
      <c r="M655" s="87"/>
      <c r="N655" s="88"/>
      <c r="O655" s="88"/>
      <c r="P655" s="88"/>
      <c r="Q655" s="88"/>
      <c r="R655" s="88"/>
      <c r="S655" s="88"/>
      <c r="T655" s="88"/>
      <c r="U655" s="88"/>
      <c r="V655" s="88"/>
      <c r="W655" s="88"/>
    </row>
    <row r="656" spans="1:23" x14ac:dyDescent="0.25">
      <c r="A656" s="83" t="s">
        <v>2014</v>
      </c>
      <c r="B656" s="82" t="s">
        <v>543</v>
      </c>
      <c r="C656" s="83" t="s">
        <v>2015</v>
      </c>
      <c r="D656" s="83"/>
      <c r="E656" s="84">
        <v>670</v>
      </c>
      <c r="F656" s="82" t="s">
        <v>480</v>
      </c>
      <c r="G656" s="85"/>
      <c r="H656" s="82" t="s">
        <v>481</v>
      </c>
      <c r="I656" s="82" t="s">
        <v>482</v>
      </c>
      <c r="J656" s="82">
        <v>1</v>
      </c>
      <c r="K656" s="82" t="s">
        <v>483</v>
      </c>
      <c r="L656" s="86"/>
      <c r="M656" s="87"/>
      <c r="N656" s="88"/>
      <c r="O656" s="88"/>
      <c r="P656" s="88"/>
      <c r="Q656" s="88"/>
      <c r="R656" s="88"/>
      <c r="S656" s="88"/>
      <c r="T656" s="88"/>
      <c r="U656" s="88"/>
      <c r="V656" s="88"/>
      <c r="W656" s="88"/>
    </row>
    <row r="657" spans="1:23" x14ac:dyDescent="0.25">
      <c r="A657" s="83" t="s">
        <v>2016</v>
      </c>
      <c r="B657" s="82" t="s">
        <v>504</v>
      </c>
      <c r="C657" s="83" t="s">
        <v>2017</v>
      </c>
      <c r="D657" s="83"/>
      <c r="E657" s="84">
        <v>671</v>
      </c>
      <c r="F657" s="82" t="s">
        <v>480</v>
      </c>
      <c r="G657" s="85"/>
      <c r="H657" s="82" t="s">
        <v>481</v>
      </c>
      <c r="I657" s="82" t="s">
        <v>482</v>
      </c>
      <c r="J657" s="82">
        <v>1</v>
      </c>
      <c r="K657" s="82" t="s">
        <v>483</v>
      </c>
      <c r="L657" s="86"/>
      <c r="M657" s="87"/>
      <c r="N657" s="88"/>
      <c r="O657" s="88"/>
      <c r="P657" s="88"/>
      <c r="Q657" s="88"/>
      <c r="R657" s="88"/>
      <c r="S657" s="88"/>
      <c r="T657" s="88"/>
      <c r="U657" s="88"/>
      <c r="V657" s="88"/>
      <c r="W657" s="88"/>
    </row>
    <row r="658" spans="1:23" x14ac:dyDescent="0.25">
      <c r="A658" s="83" t="s">
        <v>2018</v>
      </c>
      <c r="B658" s="82" t="s">
        <v>504</v>
      </c>
      <c r="C658" s="83" t="s">
        <v>2019</v>
      </c>
      <c r="D658" s="83"/>
      <c r="E658" s="84">
        <v>672</v>
      </c>
      <c r="F658" s="82" t="s">
        <v>480</v>
      </c>
      <c r="G658" s="85"/>
      <c r="H658" s="82" t="s">
        <v>481</v>
      </c>
      <c r="I658" s="82" t="s">
        <v>482</v>
      </c>
      <c r="J658" s="82">
        <v>1</v>
      </c>
      <c r="K658" s="82" t="s">
        <v>483</v>
      </c>
      <c r="L658" s="86"/>
      <c r="M658" s="87"/>
      <c r="N658" s="88"/>
      <c r="O658" s="88"/>
      <c r="P658" s="88"/>
      <c r="Q658" s="88"/>
      <c r="R658" s="88"/>
      <c r="S658" s="88"/>
      <c r="T658" s="88"/>
      <c r="U658" s="88"/>
      <c r="V658" s="88"/>
      <c r="W658" s="88"/>
    </row>
    <row r="659" spans="1:23" x14ac:dyDescent="0.25">
      <c r="A659" s="83" t="s">
        <v>2020</v>
      </c>
      <c r="B659" s="82" t="s">
        <v>543</v>
      </c>
      <c r="C659" s="83" t="s">
        <v>2021</v>
      </c>
      <c r="D659" s="83"/>
      <c r="E659" s="84">
        <v>673</v>
      </c>
      <c r="F659" s="82" t="s">
        <v>480</v>
      </c>
      <c r="G659" s="85"/>
      <c r="H659" s="82" t="s">
        <v>834</v>
      </c>
      <c r="I659" s="82" t="s">
        <v>482</v>
      </c>
      <c r="J659" s="82">
        <v>3</v>
      </c>
      <c r="K659" s="82" t="s">
        <v>483</v>
      </c>
      <c r="L659" s="86"/>
      <c r="M659" s="87"/>
      <c r="N659" s="88"/>
      <c r="O659" s="88"/>
      <c r="P659" s="88"/>
      <c r="Q659" s="88"/>
      <c r="R659" s="88"/>
      <c r="S659" s="88"/>
      <c r="T659" s="88"/>
      <c r="U659" s="88"/>
      <c r="V659" s="88"/>
      <c r="W659" s="88"/>
    </row>
    <row r="660" spans="1:23" x14ac:dyDescent="0.25">
      <c r="A660" s="83" t="s">
        <v>2022</v>
      </c>
      <c r="B660" s="82" t="s">
        <v>504</v>
      </c>
      <c r="C660" s="83" t="s">
        <v>2023</v>
      </c>
      <c r="D660" s="83"/>
      <c r="E660" s="84">
        <v>674</v>
      </c>
      <c r="F660" s="82" t="s">
        <v>480</v>
      </c>
      <c r="G660" s="85"/>
      <c r="H660" s="82" t="s">
        <v>481</v>
      </c>
      <c r="I660" s="82" t="s">
        <v>482</v>
      </c>
      <c r="J660" s="82">
        <v>1</v>
      </c>
      <c r="K660" s="82" t="s">
        <v>483</v>
      </c>
      <c r="L660" s="86"/>
      <c r="M660" s="87"/>
      <c r="N660" s="88"/>
      <c r="O660" s="88"/>
      <c r="P660" s="88"/>
      <c r="Q660" s="88"/>
      <c r="R660" s="88"/>
      <c r="S660" s="88"/>
      <c r="T660" s="88"/>
      <c r="U660" s="88"/>
      <c r="V660" s="88"/>
      <c r="W660" s="88"/>
    </row>
    <row r="661" spans="1:23" x14ac:dyDescent="0.25">
      <c r="A661" s="83" t="s">
        <v>2024</v>
      </c>
      <c r="B661" s="82" t="s">
        <v>504</v>
      </c>
      <c r="C661" s="83" t="s">
        <v>2025</v>
      </c>
      <c r="D661" s="83"/>
      <c r="E661" s="84">
        <v>675</v>
      </c>
      <c r="F661" s="82" t="s">
        <v>480</v>
      </c>
      <c r="G661" s="85"/>
      <c r="H661" s="82" t="s">
        <v>481</v>
      </c>
      <c r="I661" s="82" t="s">
        <v>482</v>
      </c>
      <c r="J661" s="82">
        <v>1</v>
      </c>
      <c r="K661" s="82" t="s">
        <v>483</v>
      </c>
      <c r="L661" s="86"/>
      <c r="M661" s="87"/>
      <c r="N661" s="88"/>
      <c r="O661" s="88"/>
      <c r="P661" s="88"/>
      <c r="Q661" s="88"/>
      <c r="R661" s="88"/>
      <c r="S661" s="88"/>
      <c r="T661" s="88"/>
      <c r="U661" s="88"/>
      <c r="V661" s="88"/>
      <c r="W661" s="88"/>
    </row>
    <row r="662" spans="1:23" x14ac:dyDescent="0.25">
      <c r="A662" s="83" t="s">
        <v>2026</v>
      </c>
      <c r="B662" s="82" t="s">
        <v>543</v>
      </c>
      <c r="C662" s="83" t="s">
        <v>2027</v>
      </c>
      <c r="D662" s="83"/>
      <c r="E662" s="84">
        <v>676</v>
      </c>
      <c r="F662" s="82" t="s">
        <v>480</v>
      </c>
      <c r="G662" s="85"/>
      <c r="H662" s="82" t="s">
        <v>481</v>
      </c>
      <c r="I662" s="82" t="s">
        <v>482</v>
      </c>
      <c r="J662" s="82">
        <v>1</v>
      </c>
      <c r="K662" s="82" t="s">
        <v>483</v>
      </c>
      <c r="L662" s="86"/>
      <c r="M662" s="87"/>
      <c r="N662" s="88"/>
      <c r="O662" s="88"/>
      <c r="P662" s="88"/>
      <c r="Q662" s="88"/>
      <c r="R662" s="88"/>
      <c r="S662" s="88"/>
      <c r="T662" s="88"/>
      <c r="U662" s="88"/>
      <c r="V662" s="88"/>
      <c r="W662" s="88"/>
    </row>
    <row r="663" spans="1:23" x14ac:dyDescent="0.25">
      <c r="A663" s="83" t="s">
        <v>2028</v>
      </c>
      <c r="B663" s="82" t="s">
        <v>504</v>
      </c>
      <c r="C663" s="83" t="s">
        <v>2029</v>
      </c>
      <c r="D663" s="83"/>
      <c r="E663" s="84">
        <v>677</v>
      </c>
      <c r="F663" s="82" t="s">
        <v>480</v>
      </c>
      <c r="G663" s="85"/>
      <c r="H663" s="82" t="s">
        <v>481</v>
      </c>
      <c r="I663" s="82" t="s">
        <v>482</v>
      </c>
      <c r="J663" s="82">
        <v>1</v>
      </c>
      <c r="K663" s="82" t="s">
        <v>483</v>
      </c>
      <c r="L663" s="86"/>
      <c r="M663" s="87"/>
      <c r="N663" s="88"/>
      <c r="O663" s="88"/>
      <c r="P663" s="88"/>
      <c r="Q663" s="88"/>
      <c r="R663" s="88"/>
      <c r="S663" s="88"/>
      <c r="T663" s="88"/>
      <c r="U663" s="88"/>
      <c r="V663" s="88"/>
      <c r="W663" s="88"/>
    </row>
    <row r="664" spans="1:23" x14ac:dyDescent="0.25">
      <c r="A664" s="83" t="s">
        <v>2030</v>
      </c>
      <c r="B664" s="82" t="s">
        <v>504</v>
      </c>
      <c r="C664" s="83" t="s">
        <v>2031</v>
      </c>
      <c r="D664" s="83"/>
      <c r="E664" s="84">
        <v>678</v>
      </c>
      <c r="F664" s="82" t="s">
        <v>480</v>
      </c>
      <c r="G664" s="85"/>
      <c r="H664" s="82" t="s">
        <v>481</v>
      </c>
      <c r="I664" s="82" t="s">
        <v>482</v>
      </c>
      <c r="J664" s="82">
        <v>1</v>
      </c>
      <c r="K664" s="82" t="s">
        <v>483</v>
      </c>
      <c r="L664" s="86"/>
      <c r="M664" s="87"/>
      <c r="N664" s="88"/>
      <c r="O664" s="88"/>
      <c r="P664" s="88"/>
      <c r="Q664" s="88"/>
      <c r="R664" s="88"/>
      <c r="S664" s="88"/>
      <c r="T664" s="88"/>
      <c r="U664" s="88"/>
      <c r="V664" s="88"/>
      <c r="W664" s="88"/>
    </row>
    <row r="665" spans="1:23" x14ac:dyDescent="0.25">
      <c r="A665" s="83" t="s">
        <v>2032</v>
      </c>
      <c r="B665" s="82" t="s">
        <v>494</v>
      </c>
      <c r="C665" s="83" t="s">
        <v>2033</v>
      </c>
      <c r="D665" s="83" t="s">
        <v>502</v>
      </c>
      <c r="E665" s="84">
        <v>679</v>
      </c>
      <c r="F665" s="82" t="s">
        <v>480</v>
      </c>
      <c r="G665" s="85"/>
      <c r="H665" s="82" t="s">
        <v>481</v>
      </c>
      <c r="I665" s="82" t="s">
        <v>482</v>
      </c>
      <c r="J665" s="82">
        <v>1</v>
      </c>
      <c r="K665" s="82" t="s">
        <v>483</v>
      </c>
      <c r="L665" s="86"/>
      <c r="M665" s="87"/>
      <c r="N665" s="88"/>
      <c r="O665" s="88"/>
      <c r="P665" s="88"/>
      <c r="Q665" s="88"/>
      <c r="R665" s="88"/>
      <c r="S665" s="88"/>
      <c r="T665" s="88"/>
      <c r="U665" s="88"/>
      <c r="V665" s="88"/>
      <c r="W665" s="88"/>
    </row>
    <row r="666" spans="1:23" x14ac:dyDescent="0.25">
      <c r="A666" s="83" t="s">
        <v>2034</v>
      </c>
      <c r="B666" s="82" t="s">
        <v>494</v>
      </c>
      <c r="C666" s="83" t="s">
        <v>2035</v>
      </c>
      <c r="D666" s="83" t="s">
        <v>502</v>
      </c>
      <c r="E666" s="84">
        <v>680</v>
      </c>
      <c r="F666" s="82" t="s">
        <v>480</v>
      </c>
      <c r="G666" s="85"/>
      <c r="H666" s="82" t="s">
        <v>481</v>
      </c>
      <c r="I666" s="82" t="s">
        <v>482</v>
      </c>
      <c r="J666" s="82">
        <v>1</v>
      </c>
      <c r="K666" s="82" t="s">
        <v>483</v>
      </c>
      <c r="L666" s="86"/>
      <c r="M666" s="87"/>
      <c r="N666" s="88"/>
      <c r="O666" s="88"/>
      <c r="P666" s="88"/>
      <c r="Q666" s="88"/>
      <c r="R666" s="88"/>
      <c r="S666" s="88"/>
      <c r="T666" s="88"/>
      <c r="U666" s="88"/>
      <c r="V666" s="88"/>
      <c r="W666" s="88"/>
    </row>
    <row r="667" spans="1:23" x14ac:dyDescent="0.25">
      <c r="A667" s="83" t="s">
        <v>2036</v>
      </c>
      <c r="B667" s="82" t="s">
        <v>494</v>
      </c>
      <c r="C667" s="83" t="s">
        <v>2037</v>
      </c>
      <c r="D667" s="83" t="s">
        <v>502</v>
      </c>
      <c r="E667" s="84">
        <v>681</v>
      </c>
      <c r="F667" s="82" t="s">
        <v>480</v>
      </c>
      <c r="G667" s="85"/>
      <c r="H667" s="82" t="s">
        <v>481</v>
      </c>
      <c r="I667" s="82" t="s">
        <v>482</v>
      </c>
      <c r="J667" s="82">
        <v>1</v>
      </c>
      <c r="K667" s="82" t="s">
        <v>483</v>
      </c>
      <c r="L667" s="86"/>
      <c r="M667" s="87"/>
      <c r="N667" s="88"/>
      <c r="O667" s="88"/>
      <c r="P667" s="88"/>
      <c r="Q667" s="88"/>
      <c r="R667" s="88"/>
      <c r="S667" s="88"/>
      <c r="T667" s="88"/>
      <c r="U667" s="88"/>
      <c r="V667" s="88"/>
      <c r="W667" s="88"/>
    </row>
    <row r="668" spans="1:23" x14ac:dyDescent="0.25">
      <c r="A668" s="83" t="s">
        <v>2038</v>
      </c>
      <c r="B668" s="82" t="s">
        <v>504</v>
      </c>
      <c r="C668" s="83" t="s">
        <v>2039</v>
      </c>
      <c r="D668" s="83"/>
      <c r="E668" s="84">
        <v>682</v>
      </c>
      <c r="F668" s="82" t="s">
        <v>480</v>
      </c>
      <c r="G668" s="85"/>
      <c r="H668" s="82" t="s">
        <v>481</v>
      </c>
      <c r="I668" s="82" t="s">
        <v>482</v>
      </c>
      <c r="J668" s="82">
        <v>1</v>
      </c>
      <c r="K668" s="82" t="s">
        <v>483</v>
      </c>
      <c r="L668" s="86"/>
      <c r="M668" s="87"/>
      <c r="N668" s="88"/>
      <c r="O668" s="88"/>
      <c r="P668" s="88"/>
      <c r="Q668" s="88"/>
      <c r="R668" s="88"/>
      <c r="S668" s="88"/>
      <c r="T668" s="88"/>
      <c r="U668" s="88"/>
      <c r="V668" s="88"/>
      <c r="W668" s="88"/>
    </row>
    <row r="669" spans="1:23" x14ac:dyDescent="0.25">
      <c r="A669" s="83" t="s">
        <v>2040</v>
      </c>
      <c r="B669" s="82" t="s">
        <v>504</v>
      </c>
      <c r="C669" s="83" t="s">
        <v>2041</v>
      </c>
      <c r="D669" s="83"/>
      <c r="E669" s="84">
        <v>683</v>
      </c>
      <c r="F669" s="82" t="s">
        <v>480</v>
      </c>
      <c r="G669" s="85"/>
      <c r="H669" s="82" t="s">
        <v>481</v>
      </c>
      <c r="I669" s="82" t="s">
        <v>482</v>
      </c>
      <c r="J669" s="82">
        <v>1</v>
      </c>
      <c r="K669" s="82" t="s">
        <v>483</v>
      </c>
      <c r="L669" s="86"/>
      <c r="M669" s="87"/>
      <c r="N669" s="88"/>
      <c r="O669" s="88"/>
      <c r="P669" s="88"/>
      <c r="Q669" s="88"/>
      <c r="R669" s="88"/>
      <c r="S669" s="88"/>
      <c r="T669" s="88"/>
      <c r="U669" s="88"/>
      <c r="V669" s="88"/>
      <c r="W669" s="88"/>
    </row>
    <row r="670" spans="1:23" x14ac:dyDescent="0.25">
      <c r="A670" s="83" t="s">
        <v>2042</v>
      </c>
      <c r="B670" s="82" t="s">
        <v>504</v>
      </c>
      <c r="C670" s="83" t="s">
        <v>2043</v>
      </c>
      <c r="D670" s="83"/>
      <c r="E670" s="84">
        <v>684</v>
      </c>
      <c r="F670" s="82" t="s">
        <v>480</v>
      </c>
      <c r="G670" s="85"/>
      <c r="H670" s="82" t="s">
        <v>481</v>
      </c>
      <c r="I670" s="82" t="s">
        <v>482</v>
      </c>
      <c r="J670" s="82">
        <v>1</v>
      </c>
      <c r="K670" s="82" t="s">
        <v>483</v>
      </c>
      <c r="L670" s="86"/>
      <c r="M670" s="87"/>
      <c r="N670" s="88"/>
      <c r="O670" s="88"/>
      <c r="P670" s="88"/>
      <c r="Q670" s="88"/>
      <c r="R670" s="88"/>
      <c r="S670" s="88"/>
      <c r="T670" s="88"/>
      <c r="U670" s="88"/>
      <c r="V670" s="88"/>
      <c r="W670" s="88"/>
    </row>
    <row r="671" spans="1:23" x14ac:dyDescent="0.25">
      <c r="A671" s="83" t="s">
        <v>2044</v>
      </c>
      <c r="B671" s="82" t="s">
        <v>494</v>
      </c>
      <c r="C671" s="83" t="s">
        <v>2045</v>
      </c>
      <c r="D671" s="83" t="s">
        <v>502</v>
      </c>
      <c r="E671" s="84">
        <v>685</v>
      </c>
      <c r="F671" s="82" t="s">
        <v>480</v>
      </c>
      <c r="G671" s="85"/>
      <c r="H671" s="82" t="s">
        <v>481</v>
      </c>
      <c r="I671" s="82" t="s">
        <v>482</v>
      </c>
      <c r="J671" s="82">
        <v>1</v>
      </c>
      <c r="K671" s="82" t="s">
        <v>483</v>
      </c>
      <c r="L671" s="86"/>
      <c r="M671" s="87"/>
      <c r="N671" s="88"/>
      <c r="O671" s="88"/>
      <c r="P671" s="88"/>
      <c r="Q671" s="88"/>
      <c r="R671" s="88"/>
      <c r="S671" s="88"/>
      <c r="T671" s="88"/>
      <c r="U671" s="88"/>
      <c r="V671" s="88"/>
      <c r="W671" s="88"/>
    </row>
    <row r="672" spans="1:23" x14ac:dyDescent="0.25">
      <c r="A672" s="83" t="s">
        <v>2046</v>
      </c>
      <c r="B672" s="82" t="s">
        <v>494</v>
      </c>
      <c r="C672" s="83" t="s">
        <v>2047</v>
      </c>
      <c r="D672" s="83" t="s">
        <v>502</v>
      </c>
      <c r="E672" s="84">
        <v>686</v>
      </c>
      <c r="F672" s="82" t="s">
        <v>480</v>
      </c>
      <c r="G672" s="85"/>
      <c r="H672" s="82" t="s">
        <v>481</v>
      </c>
      <c r="I672" s="82" t="s">
        <v>482</v>
      </c>
      <c r="J672" s="82">
        <v>1</v>
      </c>
      <c r="K672" s="82" t="s">
        <v>483</v>
      </c>
      <c r="L672" s="86"/>
      <c r="M672" s="87"/>
      <c r="N672" s="88"/>
      <c r="O672" s="88"/>
      <c r="P672" s="88"/>
      <c r="Q672" s="88"/>
      <c r="R672" s="88"/>
      <c r="S672" s="88"/>
      <c r="T672" s="88"/>
      <c r="U672" s="88"/>
      <c r="V672" s="88"/>
      <c r="W672" s="88"/>
    </row>
    <row r="673" spans="1:23" x14ac:dyDescent="0.25">
      <c r="A673" s="83" t="s">
        <v>2048</v>
      </c>
      <c r="B673" s="82" t="s">
        <v>494</v>
      </c>
      <c r="C673" s="83" t="s">
        <v>2049</v>
      </c>
      <c r="D673" s="83" t="s">
        <v>502</v>
      </c>
      <c r="E673" s="84">
        <v>687</v>
      </c>
      <c r="F673" s="82" t="s">
        <v>480</v>
      </c>
      <c r="G673" s="85"/>
      <c r="H673" s="82" t="s">
        <v>481</v>
      </c>
      <c r="I673" s="82" t="s">
        <v>482</v>
      </c>
      <c r="J673" s="82">
        <v>1</v>
      </c>
      <c r="K673" s="82" t="s">
        <v>483</v>
      </c>
      <c r="L673" s="86"/>
      <c r="M673" s="87"/>
      <c r="N673" s="88"/>
      <c r="O673" s="88"/>
      <c r="P673" s="88"/>
      <c r="Q673" s="88"/>
      <c r="R673" s="88"/>
      <c r="S673" s="88"/>
      <c r="T673" s="88"/>
      <c r="U673" s="88"/>
      <c r="V673" s="88"/>
      <c r="W673" s="88"/>
    </row>
    <row r="674" spans="1:23" x14ac:dyDescent="0.25">
      <c r="A674" s="83" t="s">
        <v>2050</v>
      </c>
      <c r="B674" s="82" t="s">
        <v>494</v>
      </c>
      <c r="C674" s="83" t="s">
        <v>2051</v>
      </c>
      <c r="D674" s="83" t="s">
        <v>502</v>
      </c>
      <c r="E674" s="84">
        <v>688</v>
      </c>
      <c r="F674" s="82" t="s">
        <v>480</v>
      </c>
      <c r="G674" s="85"/>
      <c r="H674" s="82" t="s">
        <v>481</v>
      </c>
      <c r="I674" s="82" t="s">
        <v>482</v>
      </c>
      <c r="J674" s="82">
        <v>1</v>
      </c>
      <c r="K674" s="82" t="s">
        <v>483</v>
      </c>
      <c r="L674" s="86"/>
      <c r="M674" s="87"/>
      <c r="N674" s="88"/>
      <c r="O674" s="88"/>
      <c r="P674" s="88"/>
      <c r="Q674" s="88"/>
      <c r="R674" s="88"/>
      <c r="S674" s="88"/>
      <c r="T674" s="88"/>
      <c r="U674" s="88"/>
      <c r="V674" s="88"/>
      <c r="W674" s="88"/>
    </row>
    <row r="675" spans="1:23" x14ac:dyDescent="0.25">
      <c r="A675" s="83" t="s">
        <v>2052</v>
      </c>
      <c r="B675" s="82" t="s">
        <v>494</v>
      </c>
      <c r="C675" s="83" t="s">
        <v>2053</v>
      </c>
      <c r="D675" s="83" t="s">
        <v>502</v>
      </c>
      <c r="E675" s="84">
        <v>689</v>
      </c>
      <c r="F675" s="82" t="s">
        <v>480</v>
      </c>
      <c r="G675" s="85"/>
      <c r="H675" s="82" t="s">
        <v>481</v>
      </c>
      <c r="I675" s="82" t="s">
        <v>482</v>
      </c>
      <c r="J675" s="82">
        <v>1</v>
      </c>
      <c r="K675" s="82" t="s">
        <v>483</v>
      </c>
      <c r="L675" s="86"/>
      <c r="M675" s="87"/>
      <c r="N675" s="88"/>
      <c r="O675" s="88"/>
      <c r="P675" s="88"/>
      <c r="Q675" s="88"/>
      <c r="R675" s="88"/>
      <c r="S675" s="88"/>
      <c r="T675" s="88"/>
      <c r="U675" s="88"/>
      <c r="V675" s="88"/>
      <c r="W675" s="88"/>
    </row>
    <row r="676" spans="1:23" x14ac:dyDescent="0.25">
      <c r="A676" s="83" t="s">
        <v>2054</v>
      </c>
      <c r="B676" s="82" t="s">
        <v>494</v>
      </c>
      <c r="C676" s="83" t="s">
        <v>2055</v>
      </c>
      <c r="D676" s="83" t="s">
        <v>502</v>
      </c>
      <c r="E676" s="84">
        <v>690</v>
      </c>
      <c r="F676" s="82" t="s">
        <v>480</v>
      </c>
      <c r="G676" s="85"/>
      <c r="H676" s="82" t="s">
        <v>481</v>
      </c>
      <c r="I676" s="82" t="s">
        <v>482</v>
      </c>
      <c r="J676" s="82">
        <v>1</v>
      </c>
      <c r="K676" s="82" t="s">
        <v>483</v>
      </c>
      <c r="L676" s="86"/>
      <c r="M676" s="87"/>
      <c r="N676" s="88"/>
      <c r="O676" s="88"/>
      <c r="P676" s="88"/>
      <c r="Q676" s="88"/>
      <c r="R676" s="88"/>
      <c r="S676" s="88"/>
      <c r="T676" s="88"/>
      <c r="U676" s="88"/>
      <c r="V676" s="88"/>
      <c r="W676" s="88"/>
    </row>
    <row r="677" spans="1:23" x14ac:dyDescent="0.25">
      <c r="A677" s="83" t="s">
        <v>2056</v>
      </c>
      <c r="B677" s="82" t="s">
        <v>494</v>
      </c>
      <c r="C677" s="83" t="s">
        <v>2057</v>
      </c>
      <c r="D677" s="83" t="s">
        <v>502</v>
      </c>
      <c r="E677" s="84">
        <v>691</v>
      </c>
      <c r="F677" s="82" t="s">
        <v>480</v>
      </c>
      <c r="G677" s="85"/>
      <c r="H677" s="82" t="s">
        <v>481</v>
      </c>
      <c r="I677" s="82" t="s">
        <v>482</v>
      </c>
      <c r="J677" s="82">
        <v>1</v>
      </c>
      <c r="K677" s="82" t="s">
        <v>483</v>
      </c>
      <c r="L677" s="86"/>
      <c r="M677" s="87"/>
      <c r="N677" s="88"/>
      <c r="O677" s="88"/>
      <c r="P677" s="88"/>
      <c r="Q677" s="88"/>
      <c r="R677" s="88"/>
      <c r="S677" s="88"/>
      <c r="T677" s="88"/>
      <c r="U677" s="88"/>
      <c r="V677" s="88"/>
      <c r="W677" s="88"/>
    </row>
    <row r="678" spans="1:23" x14ac:dyDescent="0.25">
      <c r="A678" s="83" t="s">
        <v>2058</v>
      </c>
      <c r="B678" s="82" t="s">
        <v>494</v>
      </c>
      <c r="C678" s="83" t="s">
        <v>2059</v>
      </c>
      <c r="D678" s="83" t="s">
        <v>502</v>
      </c>
      <c r="E678" s="84">
        <v>692</v>
      </c>
      <c r="F678" s="82" t="s">
        <v>480</v>
      </c>
      <c r="G678" s="85"/>
      <c r="H678" s="82" t="s">
        <v>481</v>
      </c>
      <c r="I678" s="82" t="s">
        <v>482</v>
      </c>
      <c r="J678" s="82">
        <v>1</v>
      </c>
      <c r="K678" s="82" t="s">
        <v>483</v>
      </c>
      <c r="L678" s="86"/>
      <c r="M678" s="87"/>
      <c r="N678" s="88"/>
      <c r="O678" s="88"/>
      <c r="P678" s="88"/>
      <c r="Q678" s="88"/>
      <c r="R678" s="88"/>
      <c r="S678" s="88"/>
      <c r="T678" s="88"/>
      <c r="U678" s="88"/>
      <c r="V678" s="88"/>
      <c r="W678" s="88"/>
    </row>
    <row r="679" spans="1:23" x14ac:dyDescent="0.25">
      <c r="A679" s="83" t="s">
        <v>2060</v>
      </c>
      <c r="B679" s="82" t="s">
        <v>494</v>
      </c>
      <c r="C679" s="83" t="s">
        <v>2061</v>
      </c>
      <c r="D679" s="83" t="s">
        <v>502</v>
      </c>
      <c r="E679" s="84">
        <v>693</v>
      </c>
      <c r="F679" s="82" t="s">
        <v>480</v>
      </c>
      <c r="G679" s="85"/>
      <c r="H679" s="82" t="s">
        <v>481</v>
      </c>
      <c r="I679" s="82" t="s">
        <v>482</v>
      </c>
      <c r="J679" s="82">
        <v>1</v>
      </c>
      <c r="K679" s="82" t="s">
        <v>483</v>
      </c>
      <c r="L679" s="86"/>
      <c r="M679" s="87"/>
      <c r="N679" s="88"/>
      <c r="O679" s="88"/>
      <c r="P679" s="88"/>
      <c r="Q679" s="88"/>
      <c r="R679" s="88"/>
      <c r="S679" s="88"/>
      <c r="T679" s="88"/>
      <c r="U679" s="88"/>
      <c r="V679" s="88"/>
      <c r="W679" s="88"/>
    </row>
    <row r="680" spans="1:23" x14ac:dyDescent="0.25">
      <c r="A680" s="83" t="s">
        <v>2062</v>
      </c>
      <c r="B680" s="82" t="s">
        <v>494</v>
      </c>
      <c r="C680" s="83" t="s">
        <v>2063</v>
      </c>
      <c r="D680" s="83" t="s">
        <v>502</v>
      </c>
      <c r="E680" s="84">
        <v>694</v>
      </c>
      <c r="F680" s="82" t="s">
        <v>480</v>
      </c>
      <c r="G680" s="85"/>
      <c r="H680" s="82" t="s">
        <v>481</v>
      </c>
      <c r="I680" s="82" t="s">
        <v>482</v>
      </c>
      <c r="J680" s="82">
        <v>1</v>
      </c>
      <c r="K680" s="82" t="s">
        <v>483</v>
      </c>
      <c r="L680" s="86"/>
      <c r="M680" s="87"/>
      <c r="N680" s="88"/>
      <c r="O680" s="88"/>
      <c r="P680" s="88"/>
      <c r="Q680" s="88"/>
      <c r="R680" s="88"/>
      <c r="S680" s="88"/>
      <c r="T680" s="88"/>
      <c r="U680" s="88"/>
      <c r="V680" s="88"/>
      <c r="W680" s="88"/>
    </row>
    <row r="681" spans="1:23" x14ac:dyDescent="0.25">
      <c r="A681" s="83" t="s">
        <v>2064</v>
      </c>
      <c r="B681" s="82" t="s">
        <v>494</v>
      </c>
      <c r="C681" s="83" t="s">
        <v>2065</v>
      </c>
      <c r="D681" s="83" t="s">
        <v>502</v>
      </c>
      <c r="E681" s="84">
        <v>695</v>
      </c>
      <c r="F681" s="82" t="s">
        <v>480</v>
      </c>
      <c r="G681" s="85"/>
      <c r="H681" s="82" t="s">
        <v>481</v>
      </c>
      <c r="I681" s="82" t="s">
        <v>482</v>
      </c>
      <c r="J681" s="82">
        <v>1</v>
      </c>
      <c r="K681" s="82" t="s">
        <v>483</v>
      </c>
      <c r="L681" s="86"/>
      <c r="M681" s="87"/>
      <c r="N681" s="88"/>
      <c r="O681" s="88"/>
      <c r="P681" s="88"/>
      <c r="Q681" s="88"/>
      <c r="R681" s="88"/>
      <c r="S681" s="88"/>
      <c r="T681" s="88"/>
      <c r="U681" s="88"/>
      <c r="V681" s="88"/>
      <c r="W681" s="88"/>
    </row>
    <row r="682" spans="1:23" x14ac:dyDescent="0.25">
      <c r="A682" s="83" t="s">
        <v>2066</v>
      </c>
      <c r="B682" s="82" t="s">
        <v>504</v>
      </c>
      <c r="C682" s="122" t="s">
        <v>2067</v>
      </c>
      <c r="D682" s="83"/>
      <c r="E682" s="84">
        <v>696</v>
      </c>
      <c r="F682" s="82" t="s">
        <v>480</v>
      </c>
      <c r="G682" s="85"/>
      <c r="H682" s="82" t="s">
        <v>481</v>
      </c>
      <c r="I682" s="82" t="s">
        <v>482</v>
      </c>
      <c r="J682" s="82">
        <v>1</v>
      </c>
      <c r="K682" s="82" t="s">
        <v>483</v>
      </c>
      <c r="L682" s="86"/>
      <c r="M682" s="87"/>
      <c r="N682" s="88"/>
      <c r="O682" s="88"/>
      <c r="P682" s="88"/>
      <c r="Q682" s="88"/>
      <c r="R682" s="88"/>
      <c r="S682" s="88"/>
      <c r="T682" s="88"/>
      <c r="U682" s="88"/>
      <c r="V682" s="88"/>
      <c r="W682" s="88"/>
    </row>
    <row r="683" spans="1:23" x14ac:dyDescent="0.25">
      <c r="A683" s="83" t="s">
        <v>2068</v>
      </c>
      <c r="B683" s="82" t="s">
        <v>504</v>
      </c>
      <c r="C683" s="122" t="s">
        <v>2069</v>
      </c>
      <c r="D683" s="83"/>
      <c r="E683" s="84">
        <v>697</v>
      </c>
      <c r="F683" s="82" t="s">
        <v>480</v>
      </c>
      <c r="G683" s="85"/>
      <c r="H683" s="82" t="s">
        <v>481</v>
      </c>
      <c r="I683" s="82" t="s">
        <v>482</v>
      </c>
      <c r="J683" s="82">
        <v>1</v>
      </c>
      <c r="K683" s="82" t="s">
        <v>483</v>
      </c>
      <c r="L683" s="86"/>
      <c r="M683" s="87"/>
      <c r="N683" s="88"/>
      <c r="O683" s="88"/>
      <c r="P683" s="88"/>
      <c r="Q683" s="88"/>
      <c r="R683" s="88"/>
      <c r="S683" s="88"/>
      <c r="T683" s="88"/>
      <c r="U683" s="88"/>
      <c r="V683" s="88"/>
      <c r="W683" s="88"/>
    </row>
    <row r="684" spans="1:23" x14ac:dyDescent="0.25">
      <c r="A684" s="83" t="s">
        <v>2070</v>
      </c>
      <c r="B684" s="82" t="s">
        <v>494</v>
      </c>
      <c r="C684" s="83" t="s">
        <v>2071</v>
      </c>
      <c r="D684" s="83" t="s">
        <v>502</v>
      </c>
      <c r="E684" s="84">
        <v>698</v>
      </c>
      <c r="F684" s="82" t="s">
        <v>480</v>
      </c>
      <c r="G684" s="85"/>
      <c r="H684" s="82" t="s">
        <v>481</v>
      </c>
      <c r="I684" s="82" t="s">
        <v>482</v>
      </c>
      <c r="J684" s="82">
        <v>1</v>
      </c>
      <c r="K684" s="82" t="s">
        <v>483</v>
      </c>
      <c r="L684" s="86"/>
      <c r="M684" s="87"/>
      <c r="N684" s="88"/>
      <c r="O684" s="88"/>
      <c r="P684" s="88"/>
      <c r="Q684" s="88"/>
      <c r="R684" s="88"/>
      <c r="S684" s="88"/>
      <c r="T684" s="88"/>
      <c r="U684" s="88"/>
      <c r="V684" s="88"/>
      <c r="W684" s="88"/>
    </row>
    <row r="685" spans="1:23" x14ac:dyDescent="0.25">
      <c r="A685" s="83" t="s">
        <v>2072</v>
      </c>
      <c r="B685" s="82" t="s">
        <v>504</v>
      </c>
      <c r="C685" s="83" t="s">
        <v>2073</v>
      </c>
      <c r="D685" s="83"/>
      <c r="E685" s="84">
        <v>699</v>
      </c>
      <c r="F685" s="82" t="s">
        <v>480</v>
      </c>
      <c r="G685" s="85"/>
      <c r="H685" s="82" t="s">
        <v>481</v>
      </c>
      <c r="I685" s="82" t="s">
        <v>482</v>
      </c>
      <c r="J685" s="82">
        <v>1</v>
      </c>
      <c r="K685" s="82" t="s">
        <v>483</v>
      </c>
      <c r="L685" s="86"/>
      <c r="M685" s="87"/>
      <c r="N685" s="88"/>
      <c r="O685" s="88"/>
      <c r="P685" s="88"/>
      <c r="Q685" s="88"/>
      <c r="R685" s="88"/>
      <c r="S685" s="88"/>
      <c r="T685" s="88"/>
      <c r="U685" s="88"/>
      <c r="V685" s="88"/>
      <c r="W685" s="88"/>
    </row>
    <row r="686" spans="1:23" x14ac:dyDescent="0.25">
      <c r="A686" s="83" t="s">
        <v>2074</v>
      </c>
      <c r="B686" s="82" t="s">
        <v>494</v>
      </c>
      <c r="C686" s="83" t="s">
        <v>436</v>
      </c>
      <c r="D686" s="83" t="s">
        <v>502</v>
      </c>
      <c r="E686" s="84">
        <v>700</v>
      </c>
      <c r="F686" s="82" t="s">
        <v>480</v>
      </c>
      <c r="G686" s="85"/>
      <c r="H686" s="82" t="s">
        <v>481</v>
      </c>
      <c r="I686" s="82" t="s">
        <v>482</v>
      </c>
      <c r="J686" s="82">
        <v>1</v>
      </c>
      <c r="K686" s="82" t="s">
        <v>483</v>
      </c>
      <c r="L686" s="86"/>
      <c r="M686" s="87"/>
      <c r="N686" s="88"/>
      <c r="O686" s="88"/>
      <c r="P686" s="88"/>
      <c r="Q686" s="88"/>
      <c r="R686" s="88"/>
      <c r="S686" s="88"/>
      <c r="T686" s="88"/>
      <c r="U686" s="88"/>
      <c r="V686" s="88"/>
      <c r="W686" s="88"/>
    </row>
    <row r="687" spans="1:23" x14ac:dyDescent="0.25">
      <c r="A687" s="83" t="s">
        <v>2075</v>
      </c>
      <c r="B687" s="82" t="s">
        <v>504</v>
      </c>
      <c r="C687" s="83" t="s">
        <v>2076</v>
      </c>
      <c r="D687" s="83"/>
      <c r="E687" s="84">
        <v>701</v>
      </c>
      <c r="F687" s="82" t="s">
        <v>480</v>
      </c>
      <c r="G687" s="85"/>
      <c r="H687" s="82" t="s">
        <v>481</v>
      </c>
      <c r="I687" s="82" t="s">
        <v>482</v>
      </c>
      <c r="J687" s="82">
        <v>1</v>
      </c>
      <c r="K687" s="82" t="s">
        <v>483</v>
      </c>
      <c r="L687" s="86"/>
      <c r="M687" s="87"/>
      <c r="N687" s="88"/>
      <c r="O687" s="88"/>
      <c r="P687" s="88"/>
      <c r="Q687" s="88"/>
      <c r="R687" s="88"/>
      <c r="S687" s="88"/>
      <c r="T687" s="88"/>
      <c r="U687" s="88"/>
      <c r="V687" s="88"/>
      <c r="W687" s="88"/>
    </row>
    <row r="688" spans="1:23" x14ac:dyDescent="0.25">
      <c r="A688" s="83" t="s">
        <v>2077</v>
      </c>
      <c r="B688" s="82" t="s">
        <v>494</v>
      </c>
      <c r="C688" s="83" t="s">
        <v>2078</v>
      </c>
      <c r="D688" s="83" t="s">
        <v>502</v>
      </c>
      <c r="E688" s="84">
        <v>702</v>
      </c>
      <c r="F688" s="82" t="s">
        <v>480</v>
      </c>
      <c r="G688" s="85"/>
      <c r="H688" s="82" t="s">
        <v>481</v>
      </c>
      <c r="I688" s="82" t="s">
        <v>482</v>
      </c>
      <c r="J688" s="82">
        <v>1</v>
      </c>
      <c r="K688" s="82" t="s">
        <v>483</v>
      </c>
      <c r="L688" s="86"/>
      <c r="M688" s="87"/>
      <c r="N688" s="88"/>
      <c r="O688" s="88"/>
      <c r="P688" s="88"/>
      <c r="Q688" s="88"/>
      <c r="R688" s="88"/>
      <c r="S688" s="88"/>
      <c r="T688" s="88"/>
      <c r="U688" s="88"/>
      <c r="V688" s="88"/>
      <c r="W688" s="88"/>
    </row>
    <row r="689" spans="1:23" x14ac:dyDescent="0.25">
      <c r="A689" s="83" t="s">
        <v>2079</v>
      </c>
      <c r="B689" s="82" t="s">
        <v>504</v>
      </c>
      <c r="C689" s="83" t="s">
        <v>2080</v>
      </c>
      <c r="D689" s="83"/>
      <c r="E689" s="84">
        <v>703</v>
      </c>
      <c r="F689" s="82" t="s">
        <v>480</v>
      </c>
      <c r="G689" s="85"/>
      <c r="H689" s="82" t="s">
        <v>481</v>
      </c>
      <c r="I689" s="82" t="s">
        <v>482</v>
      </c>
      <c r="J689" s="82">
        <v>1</v>
      </c>
      <c r="K689" s="82" t="s">
        <v>483</v>
      </c>
      <c r="L689" s="86"/>
      <c r="M689" s="87"/>
      <c r="N689" s="88"/>
      <c r="O689" s="88"/>
      <c r="P689" s="88"/>
      <c r="Q689" s="88"/>
      <c r="R689" s="88"/>
      <c r="S689" s="88"/>
      <c r="T689" s="88"/>
      <c r="U689" s="88"/>
      <c r="V689" s="88"/>
      <c r="W689" s="88"/>
    </row>
    <row r="690" spans="1:23" x14ac:dyDescent="0.25">
      <c r="A690" s="83" t="s">
        <v>2081</v>
      </c>
      <c r="B690" s="82" t="s">
        <v>494</v>
      </c>
      <c r="C690" s="83" t="s">
        <v>438</v>
      </c>
      <c r="D690" s="83" t="s">
        <v>502</v>
      </c>
      <c r="E690" s="84">
        <v>704</v>
      </c>
      <c r="F690" s="82" t="s">
        <v>480</v>
      </c>
      <c r="G690" s="85"/>
      <c r="H690" s="82" t="s">
        <v>481</v>
      </c>
      <c r="I690" s="82" t="s">
        <v>482</v>
      </c>
      <c r="J690" s="82">
        <v>1</v>
      </c>
      <c r="K690" s="82" t="s">
        <v>483</v>
      </c>
      <c r="L690" s="86"/>
      <c r="M690" s="87"/>
      <c r="N690" s="88"/>
      <c r="O690" s="88"/>
      <c r="P690" s="88"/>
      <c r="Q690" s="88"/>
      <c r="R690" s="88"/>
      <c r="S690" s="88"/>
      <c r="T690" s="88"/>
      <c r="U690" s="88"/>
      <c r="V690" s="88"/>
      <c r="W690" s="88"/>
    </row>
    <row r="691" spans="1:23" x14ac:dyDescent="0.25">
      <c r="A691" s="83" t="s">
        <v>2082</v>
      </c>
      <c r="B691" s="82" t="s">
        <v>494</v>
      </c>
      <c r="C691" s="83" t="s">
        <v>439</v>
      </c>
      <c r="D691" s="83" t="s">
        <v>502</v>
      </c>
      <c r="E691" s="84">
        <v>705</v>
      </c>
      <c r="F691" s="82" t="s">
        <v>480</v>
      </c>
      <c r="G691" s="85"/>
      <c r="H691" s="82" t="s">
        <v>481</v>
      </c>
      <c r="I691" s="82" t="s">
        <v>482</v>
      </c>
      <c r="J691" s="82">
        <v>1</v>
      </c>
      <c r="K691" s="82" t="s">
        <v>483</v>
      </c>
      <c r="L691" s="86"/>
      <c r="M691" s="87"/>
      <c r="N691" s="88"/>
      <c r="O691" s="88"/>
      <c r="P691" s="88"/>
      <c r="Q691" s="88"/>
      <c r="R691" s="88"/>
      <c r="S691" s="88"/>
      <c r="T691" s="88"/>
      <c r="U691" s="88"/>
      <c r="V691" s="88"/>
      <c r="W691" s="88"/>
    </row>
    <row r="692" spans="1:23" x14ac:dyDescent="0.25">
      <c r="A692" s="83" t="s">
        <v>2083</v>
      </c>
      <c r="B692" s="82" t="s">
        <v>494</v>
      </c>
      <c r="C692" s="83" t="s">
        <v>2084</v>
      </c>
      <c r="D692" s="83" t="s">
        <v>502</v>
      </c>
      <c r="E692" s="84">
        <v>706</v>
      </c>
      <c r="F692" s="82" t="s">
        <v>480</v>
      </c>
      <c r="G692" s="85"/>
      <c r="H692" s="82" t="s">
        <v>481</v>
      </c>
      <c r="I692" s="82" t="s">
        <v>482</v>
      </c>
      <c r="J692" s="82">
        <v>1</v>
      </c>
      <c r="K692" s="82" t="s">
        <v>483</v>
      </c>
      <c r="L692" s="86"/>
      <c r="M692" s="87"/>
      <c r="N692" s="88"/>
      <c r="O692" s="88"/>
      <c r="P692" s="88"/>
      <c r="Q692" s="88"/>
      <c r="R692" s="88"/>
      <c r="S692" s="88"/>
      <c r="T692" s="88"/>
      <c r="U692" s="88"/>
      <c r="V692" s="88"/>
      <c r="W692" s="88"/>
    </row>
    <row r="693" spans="1:23" x14ac:dyDescent="0.25">
      <c r="A693" s="83" t="s">
        <v>2085</v>
      </c>
      <c r="B693" s="82" t="s">
        <v>494</v>
      </c>
      <c r="C693" s="83" t="s">
        <v>441</v>
      </c>
      <c r="D693" s="83" t="s">
        <v>502</v>
      </c>
      <c r="E693" s="84">
        <v>707</v>
      </c>
      <c r="F693" s="82" t="s">
        <v>480</v>
      </c>
      <c r="G693" s="85"/>
      <c r="H693" s="82" t="s">
        <v>481</v>
      </c>
      <c r="I693" s="82" t="s">
        <v>482</v>
      </c>
      <c r="J693" s="82">
        <v>1</v>
      </c>
      <c r="K693" s="82" t="s">
        <v>483</v>
      </c>
      <c r="L693" s="86"/>
      <c r="M693" s="87"/>
      <c r="N693" s="88"/>
      <c r="O693" s="88"/>
      <c r="P693" s="88"/>
      <c r="Q693" s="88"/>
      <c r="R693" s="88"/>
      <c r="S693" s="88"/>
      <c r="T693" s="88"/>
      <c r="U693" s="88"/>
      <c r="V693" s="88"/>
      <c r="W693" s="88"/>
    </row>
    <row r="694" spans="1:23" x14ac:dyDescent="0.25">
      <c r="A694" s="83" t="s">
        <v>2086</v>
      </c>
      <c r="B694" s="82" t="s">
        <v>494</v>
      </c>
      <c r="C694" s="83" t="s">
        <v>442</v>
      </c>
      <c r="D694" s="83" t="s">
        <v>502</v>
      </c>
      <c r="E694" s="84">
        <v>708</v>
      </c>
      <c r="F694" s="82" t="s">
        <v>480</v>
      </c>
      <c r="G694" s="85"/>
      <c r="H694" s="82" t="s">
        <v>481</v>
      </c>
      <c r="I694" s="82" t="s">
        <v>482</v>
      </c>
      <c r="J694" s="82">
        <v>1</v>
      </c>
      <c r="K694" s="82" t="s">
        <v>483</v>
      </c>
      <c r="L694" s="86"/>
      <c r="M694" s="87"/>
      <c r="N694" s="88"/>
      <c r="O694" s="88"/>
      <c r="P694" s="88"/>
      <c r="Q694" s="88"/>
      <c r="R694" s="88"/>
      <c r="S694" s="88"/>
      <c r="T694" s="88"/>
      <c r="U694" s="88"/>
      <c r="V694" s="88"/>
      <c r="W694" s="88"/>
    </row>
    <row r="695" spans="1:23" x14ac:dyDescent="0.25">
      <c r="A695" s="83" t="s">
        <v>2087</v>
      </c>
      <c r="B695" s="82" t="s">
        <v>494</v>
      </c>
      <c r="C695" s="83" t="s">
        <v>2088</v>
      </c>
      <c r="D695" s="83" t="s">
        <v>502</v>
      </c>
      <c r="E695" s="84">
        <v>709</v>
      </c>
      <c r="F695" s="82" t="s">
        <v>480</v>
      </c>
      <c r="G695" s="85"/>
      <c r="H695" s="82" t="s">
        <v>481</v>
      </c>
      <c r="I695" s="82" t="s">
        <v>482</v>
      </c>
      <c r="J695" s="82">
        <v>1</v>
      </c>
      <c r="K695" s="82" t="s">
        <v>483</v>
      </c>
      <c r="L695" s="86"/>
      <c r="M695" s="87"/>
      <c r="N695" s="88"/>
      <c r="O695" s="88"/>
      <c r="P695" s="88"/>
      <c r="Q695" s="88"/>
      <c r="R695" s="88"/>
      <c r="S695" s="88"/>
      <c r="T695" s="88"/>
      <c r="U695" s="88"/>
      <c r="V695" s="88"/>
      <c r="W695" s="88"/>
    </row>
    <row r="696" spans="1:23" x14ac:dyDescent="0.25">
      <c r="A696" s="83" t="s">
        <v>2089</v>
      </c>
      <c r="B696" s="82" t="s">
        <v>494</v>
      </c>
      <c r="C696" s="83" t="s">
        <v>444</v>
      </c>
      <c r="D696" s="83" t="s">
        <v>502</v>
      </c>
      <c r="E696" s="84">
        <v>710</v>
      </c>
      <c r="F696" s="82" t="s">
        <v>480</v>
      </c>
      <c r="G696" s="85"/>
      <c r="H696" s="82" t="s">
        <v>481</v>
      </c>
      <c r="I696" s="82" t="s">
        <v>482</v>
      </c>
      <c r="J696" s="82">
        <v>1</v>
      </c>
      <c r="K696" s="82" t="s">
        <v>483</v>
      </c>
      <c r="L696" s="86"/>
      <c r="M696" s="87"/>
      <c r="N696" s="88"/>
      <c r="O696" s="88"/>
      <c r="P696" s="88"/>
      <c r="Q696" s="88"/>
      <c r="R696" s="88"/>
      <c r="S696" s="88"/>
      <c r="T696" s="88"/>
      <c r="U696" s="88"/>
      <c r="V696" s="88"/>
      <c r="W696" s="88"/>
    </row>
    <row r="697" spans="1:23" x14ac:dyDescent="0.25">
      <c r="A697" s="83" t="s">
        <v>2090</v>
      </c>
      <c r="B697" s="82" t="s">
        <v>494</v>
      </c>
      <c r="C697" s="83" t="s">
        <v>445</v>
      </c>
      <c r="D697" s="83" t="s">
        <v>502</v>
      </c>
      <c r="E697" s="84">
        <v>711</v>
      </c>
      <c r="F697" s="82" t="s">
        <v>480</v>
      </c>
      <c r="G697" s="85"/>
      <c r="H697" s="82" t="s">
        <v>481</v>
      </c>
      <c r="I697" s="82" t="s">
        <v>482</v>
      </c>
      <c r="J697" s="82">
        <v>1</v>
      </c>
      <c r="K697" s="82" t="s">
        <v>483</v>
      </c>
      <c r="L697" s="86"/>
      <c r="M697" s="87"/>
      <c r="N697" s="88"/>
      <c r="O697" s="88"/>
      <c r="P697" s="88"/>
      <c r="Q697" s="88"/>
      <c r="R697" s="88"/>
      <c r="S697" s="88"/>
      <c r="T697" s="88"/>
      <c r="U697" s="88"/>
      <c r="V697" s="88"/>
      <c r="W697" s="88"/>
    </row>
    <row r="698" spans="1:23" x14ac:dyDescent="0.25">
      <c r="A698" s="83" t="s">
        <v>2091</v>
      </c>
      <c r="B698" s="82" t="s">
        <v>504</v>
      </c>
      <c r="C698" s="83" t="s">
        <v>2092</v>
      </c>
      <c r="D698" s="83"/>
      <c r="E698" s="84">
        <v>712</v>
      </c>
      <c r="F698" s="82" t="s">
        <v>480</v>
      </c>
      <c r="G698" s="85"/>
      <c r="H698" s="82" t="s">
        <v>481</v>
      </c>
      <c r="I698" s="82" t="s">
        <v>482</v>
      </c>
      <c r="J698" s="82">
        <v>1</v>
      </c>
      <c r="K698" s="82" t="s">
        <v>483</v>
      </c>
      <c r="L698" s="86"/>
      <c r="M698" s="87"/>
      <c r="N698" s="88"/>
      <c r="O698" s="88"/>
      <c r="P698" s="88"/>
      <c r="Q698" s="88"/>
      <c r="R698" s="88"/>
      <c r="S698" s="88"/>
      <c r="T698" s="88"/>
      <c r="U698" s="88"/>
      <c r="V698" s="88"/>
      <c r="W698" s="88"/>
    </row>
    <row r="699" spans="1:23" x14ac:dyDescent="0.25">
      <c r="A699" s="83" t="s">
        <v>2093</v>
      </c>
      <c r="B699" s="82" t="s">
        <v>504</v>
      </c>
      <c r="C699" s="83" t="s">
        <v>2094</v>
      </c>
      <c r="D699" s="83"/>
      <c r="E699" s="84">
        <v>713</v>
      </c>
      <c r="F699" s="82" t="s">
        <v>480</v>
      </c>
      <c r="G699" s="85"/>
      <c r="H699" s="82" t="s">
        <v>481</v>
      </c>
      <c r="I699" s="82" t="s">
        <v>482</v>
      </c>
      <c r="J699" s="82">
        <v>1</v>
      </c>
      <c r="K699" s="82" t="s">
        <v>483</v>
      </c>
      <c r="L699" s="86"/>
      <c r="M699" s="87"/>
      <c r="N699" s="88"/>
      <c r="O699" s="88"/>
      <c r="P699" s="88"/>
      <c r="Q699" s="88"/>
      <c r="R699" s="88"/>
      <c r="S699" s="88"/>
      <c r="T699" s="88"/>
      <c r="U699" s="88"/>
      <c r="V699" s="88"/>
      <c r="W699" s="88"/>
    </row>
    <row r="700" spans="1:23" x14ac:dyDescent="0.25">
      <c r="A700" s="83" t="s">
        <v>2095</v>
      </c>
      <c r="B700" s="82" t="s">
        <v>504</v>
      </c>
      <c r="C700" s="83" t="s">
        <v>2096</v>
      </c>
      <c r="D700" s="83"/>
      <c r="E700" s="84">
        <v>714</v>
      </c>
      <c r="F700" s="82" t="s">
        <v>480</v>
      </c>
      <c r="G700" s="85"/>
      <c r="H700" s="82" t="s">
        <v>481</v>
      </c>
      <c r="I700" s="82" t="s">
        <v>482</v>
      </c>
      <c r="J700" s="82">
        <v>1</v>
      </c>
      <c r="K700" s="82" t="s">
        <v>483</v>
      </c>
      <c r="L700" s="86"/>
      <c r="M700" s="87"/>
      <c r="N700" s="88"/>
      <c r="O700" s="88"/>
      <c r="P700" s="88"/>
      <c r="Q700" s="88"/>
      <c r="R700" s="88"/>
      <c r="S700" s="88"/>
      <c r="T700" s="88"/>
      <c r="U700" s="88"/>
      <c r="V700" s="88"/>
      <c r="W700" s="88"/>
    </row>
    <row r="701" spans="1:23" x14ac:dyDescent="0.25">
      <c r="A701" s="83" t="s">
        <v>2097</v>
      </c>
      <c r="B701" s="82" t="s">
        <v>504</v>
      </c>
      <c r="C701" s="83" t="s">
        <v>2098</v>
      </c>
      <c r="D701" s="83"/>
      <c r="E701" s="84">
        <v>715</v>
      </c>
      <c r="F701" s="82" t="s">
        <v>480</v>
      </c>
      <c r="G701" s="85"/>
      <c r="H701" s="82" t="s">
        <v>481</v>
      </c>
      <c r="I701" s="82" t="s">
        <v>482</v>
      </c>
      <c r="J701" s="82">
        <v>1</v>
      </c>
      <c r="K701" s="82" t="s">
        <v>483</v>
      </c>
      <c r="L701" s="86"/>
      <c r="M701" s="87"/>
      <c r="N701" s="88"/>
      <c r="O701" s="88"/>
      <c r="P701" s="88"/>
      <c r="Q701" s="88"/>
      <c r="R701" s="88"/>
      <c r="S701" s="88"/>
      <c r="T701" s="88"/>
      <c r="U701" s="88"/>
      <c r="V701" s="88"/>
      <c r="W701" s="88"/>
    </row>
    <row r="702" spans="1:23" x14ac:dyDescent="0.25">
      <c r="A702" s="83" t="s">
        <v>2099</v>
      </c>
      <c r="B702" s="82" t="s">
        <v>504</v>
      </c>
      <c r="C702" s="83" t="s">
        <v>2100</v>
      </c>
      <c r="D702" s="83"/>
      <c r="E702" s="84">
        <v>716</v>
      </c>
      <c r="F702" s="82" t="s">
        <v>480</v>
      </c>
      <c r="G702" s="85"/>
      <c r="H702" s="82" t="s">
        <v>481</v>
      </c>
      <c r="I702" s="82" t="s">
        <v>482</v>
      </c>
      <c r="J702" s="82">
        <v>1</v>
      </c>
      <c r="K702" s="82" t="s">
        <v>483</v>
      </c>
      <c r="L702" s="86"/>
      <c r="M702" s="87"/>
      <c r="N702" s="88"/>
      <c r="O702" s="88"/>
      <c r="P702" s="88"/>
      <c r="Q702" s="88"/>
      <c r="R702" s="88"/>
      <c r="S702" s="88"/>
      <c r="T702" s="88"/>
      <c r="U702" s="88"/>
      <c r="V702" s="88"/>
      <c r="W702" s="88"/>
    </row>
    <row r="703" spans="1:23" x14ac:dyDescent="0.25">
      <c r="A703" s="83" t="s">
        <v>2101</v>
      </c>
      <c r="B703" s="82" t="s">
        <v>504</v>
      </c>
      <c r="C703" s="83" t="s">
        <v>2102</v>
      </c>
      <c r="D703" s="83"/>
      <c r="E703" s="84">
        <v>717</v>
      </c>
      <c r="F703" s="82" t="s">
        <v>480</v>
      </c>
      <c r="G703" s="85"/>
      <c r="H703" s="82" t="s">
        <v>481</v>
      </c>
      <c r="I703" s="82" t="s">
        <v>482</v>
      </c>
      <c r="J703" s="82">
        <v>1</v>
      </c>
      <c r="K703" s="82" t="s">
        <v>483</v>
      </c>
      <c r="L703" s="86"/>
      <c r="M703" s="87"/>
      <c r="N703" s="88"/>
      <c r="O703" s="88"/>
      <c r="P703" s="88"/>
      <c r="Q703" s="88"/>
      <c r="R703" s="88"/>
      <c r="S703" s="88"/>
      <c r="T703" s="88"/>
      <c r="U703" s="88"/>
      <c r="V703" s="88"/>
      <c r="W703" s="88"/>
    </row>
    <row r="704" spans="1:23" x14ac:dyDescent="0.25">
      <c r="A704" s="81" t="s">
        <v>2103</v>
      </c>
      <c r="B704" s="84" t="s">
        <v>1408</v>
      </c>
      <c r="C704" s="104" t="s">
        <v>2104</v>
      </c>
      <c r="D704" s="83"/>
      <c r="E704" s="84">
        <v>718</v>
      </c>
      <c r="F704" s="82" t="s">
        <v>480</v>
      </c>
      <c r="G704" s="85"/>
      <c r="H704" s="82" t="s">
        <v>481</v>
      </c>
      <c r="I704" s="82" t="s">
        <v>482</v>
      </c>
      <c r="J704" s="82">
        <v>1</v>
      </c>
      <c r="K704" s="82" t="s">
        <v>483</v>
      </c>
      <c r="L704" s="86"/>
      <c r="M704" s="87"/>
      <c r="N704" s="88"/>
      <c r="O704" s="88"/>
      <c r="P704" s="88"/>
      <c r="Q704" s="88"/>
      <c r="R704" s="88"/>
      <c r="S704" s="88"/>
      <c r="T704" s="88"/>
      <c r="U704" s="88"/>
      <c r="V704" s="88"/>
      <c r="W704" s="88"/>
    </row>
    <row r="705" spans="1:23" x14ac:dyDescent="0.25">
      <c r="A705" s="81" t="s">
        <v>2105</v>
      </c>
      <c r="B705" s="84" t="s">
        <v>478</v>
      </c>
      <c r="C705" s="104" t="s">
        <v>2106</v>
      </c>
      <c r="D705" s="83"/>
      <c r="E705" s="84">
        <v>719</v>
      </c>
      <c r="F705" s="82" t="s">
        <v>480</v>
      </c>
      <c r="G705" s="85"/>
      <c r="H705" s="82" t="s">
        <v>481</v>
      </c>
      <c r="I705" s="82" t="s">
        <v>482</v>
      </c>
      <c r="J705" s="82">
        <v>1</v>
      </c>
      <c r="K705" s="82" t="s">
        <v>483</v>
      </c>
      <c r="L705" s="86"/>
      <c r="M705" s="87"/>
      <c r="N705" s="88"/>
      <c r="O705" s="88"/>
      <c r="P705" s="88"/>
      <c r="Q705" s="88"/>
      <c r="R705" s="88"/>
      <c r="S705" s="88"/>
      <c r="T705" s="88"/>
      <c r="U705" s="88"/>
      <c r="V705" s="88"/>
      <c r="W705" s="88"/>
    </row>
    <row r="706" spans="1:23" x14ac:dyDescent="0.25">
      <c r="A706" s="81" t="s">
        <v>2107</v>
      </c>
      <c r="B706" s="84" t="s">
        <v>478</v>
      </c>
      <c r="C706" s="104" t="s">
        <v>2108</v>
      </c>
      <c r="D706" s="83"/>
      <c r="E706" s="84">
        <v>720</v>
      </c>
      <c r="F706" s="82" t="s">
        <v>480</v>
      </c>
      <c r="G706" s="85"/>
      <c r="H706" s="82" t="s">
        <v>481</v>
      </c>
      <c r="I706" s="82" t="s">
        <v>482</v>
      </c>
      <c r="J706" s="82">
        <v>1</v>
      </c>
      <c r="K706" s="82" t="s">
        <v>483</v>
      </c>
      <c r="L706" s="86"/>
      <c r="M706" s="87"/>
      <c r="N706" s="88"/>
      <c r="O706" s="88"/>
      <c r="P706" s="88"/>
      <c r="Q706" s="88"/>
      <c r="R706" s="88"/>
      <c r="S706" s="88"/>
      <c r="T706" s="88"/>
      <c r="U706" s="88"/>
      <c r="V706" s="88"/>
      <c r="W706" s="88"/>
    </row>
  </sheetData>
  <autoFilter ref="A1:W706" xr:uid="{27B6FA19-AC71-4145-84B2-C97C266E42E8}">
    <sortState xmlns:xlrd2="http://schemas.microsoft.com/office/spreadsheetml/2017/richdata2" ref="A97:W137">
      <sortCondition ref="E1:E706"/>
    </sortState>
  </autoFilter>
  <conditionalFormatting sqref="A43">
    <cfRule type="duplicateValues" dxfId="17" priority="2"/>
  </conditionalFormatting>
  <conditionalFormatting sqref="A206:A207">
    <cfRule type="duplicateValues" dxfId="16" priority="3"/>
  </conditionalFormatting>
  <conditionalFormatting sqref="A415">
    <cfRule type="duplicateValues" dxfId="15" priority="17"/>
  </conditionalFormatting>
  <conditionalFormatting sqref="A423">
    <cfRule type="duplicateValues" dxfId="14" priority="16"/>
  </conditionalFormatting>
  <conditionalFormatting sqref="A424">
    <cfRule type="duplicateValues" dxfId="13" priority="15"/>
  </conditionalFormatting>
  <conditionalFormatting sqref="A427">
    <cfRule type="duplicateValues" dxfId="12" priority="14"/>
  </conditionalFormatting>
  <conditionalFormatting sqref="A518">
    <cfRule type="duplicateValues" dxfId="11" priority="13"/>
  </conditionalFormatting>
  <conditionalFormatting sqref="A538">
    <cfRule type="duplicateValues" dxfId="10" priority="12"/>
  </conditionalFormatting>
  <conditionalFormatting sqref="A541">
    <cfRule type="duplicateValues" dxfId="9" priority="11"/>
  </conditionalFormatting>
  <conditionalFormatting sqref="A542">
    <cfRule type="duplicateValues" dxfId="8" priority="10"/>
  </conditionalFormatting>
  <conditionalFormatting sqref="A585">
    <cfRule type="duplicateValues" dxfId="7" priority="9"/>
  </conditionalFormatting>
  <conditionalFormatting sqref="A586">
    <cfRule type="duplicateValues" dxfId="6" priority="6"/>
  </conditionalFormatting>
  <conditionalFormatting sqref="A704">
    <cfRule type="duplicateValues" dxfId="5" priority="8"/>
  </conditionalFormatting>
  <conditionalFormatting sqref="A705:A706">
    <cfRule type="duplicateValues" dxfId="4" priority="7"/>
  </conditionalFormatting>
  <conditionalFormatting sqref="A1:C1">
    <cfRule type="duplicateValues" dxfId="3" priority="5"/>
  </conditionalFormatting>
  <conditionalFormatting sqref="D1">
    <cfRule type="duplicateValues" dxfId="2" priority="1"/>
  </conditionalFormatting>
  <conditionalFormatting sqref="E1">
    <cfRule type="duplicateValues" dxfId="1" priority="18"/>
  </conditionalFormatting>
  <conditionalFormatting sqref="H1">
    <cfRule type="duplicateValues" dxfId="0" priority="4"/>
  </conditionalFormatting>
  <dataValidations count="1">
    <dataValidation type="decimal" operator="greaterThan" allowBlank="1" showInputMessage="1" showErrorMessage="1" errorTitle="Entrée non valide" error="Veuillez insérer un nombre décimal." promptTitle="Nombre de salariés (ETP)" prompt="Veuillez insérer un nombre décimal." sqref="A609 A641" xr:uid="{D836CEB8-28CD-4F6D-BE02-5FDA35E392FE}">
      <formula1>0</formula1>
    </dataValidation>
  </dataValidations>
  <pageMargins left="0.7" right="0.7" top="0.75" bottom="0.75" header="0.3" footer="0.3"/>
  <pageSetup paperSize="9" orientation="portrait" r:id="rId1"/>
  <headerFooter>
    <oddFooter>&amp;C_x000D_&amp;1#&amp;"Arial"&amp;9&amp;K000000 Interne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307c8e8c41e15ebc9ec69dc740665b14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1ba53afa45e562244c8f760eb4344335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E7066-08FD-4A5A-9169-11F162BA70D6}">
  <ds:schemaRefs>
    <ds:schemaRef ds:uri="http://purl.org/dc/dcmitype/"/>
    <ds:schemaRef ds:uri="http://purl.org/dc/elements/1.1/"/>
    <ds:schemaRef ds:uri="http://schemas.microsoft.com/office/2006/documentManagement/types"/>
    <ds:schemaRef ds:uri="17d13f71-f065-4f09-8787-38d5d93a2db4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1bc01aa-08ab-4208-b541-d92dfbe33f64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8CD436-F603-4E13-9E3E-0A0AF85F3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c01aa-08ab-4208-b541-d92dfbe33f64"/>
    <ds:schemaRef ds:uri="17d13f71-f065-4f09-8787-38d5d93a2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53F77-BDA9-4842-8FBB-8DD3FBDAA2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Page de garde</vt:lpstr>
      <vt:lpstr>Modèle RAMA</vt:lpstr>
      <vt:lpstr>Modèle Metier RAMA</vt:lpstr>
    </vt:vector>
  </TitlesOfParts>
  <Manager/>
  <Company>MAZARS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Ngo</dc:creator>
  <cp:keywords/>
  <dc:description/>
  <cp:lastModifiedBy>FEQUANT, Mériadec (DNS)</cp:lastModifiedBy>
  <cp:revision/>
  <dcterms:created xsi:type="dcterms:W3CDTF">2025-10-31T13:48:31Z</dcterms:created>
  <dcterms:modified xsi:type="dcterms:W3CDTF">2026-02-10T23:33:33Z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2025-10-31T13:48:37Z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6bc8c555-ed3f-4c7a-8834-55c0cb7b4fca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  <property fmtid="{D5CDD505-2E9C-101B-9397-08002B2CF9AE}" pid="12" name="MSIP_Label_3094c1fb-3db8-4cce-b079-9b022302847f_Enabled">
    <vt:lpwstr>true</vt:lpwstr>
  </property>
  <property fmtid="{D5CDD505-2E9C-101B-9397-08002B2CF9AE}" pid="13" name="MSIP_Label_3094c1fb-3db8-4cce-b079-9b022302847f_SetDate">
    <vt:lpwstr>2026-02-05T13:56:30Z</vt:lpwstr>
  </property>
  <property fmtid="{D5CDD505-2E9C-101B-9397-08002B2CF9AE}" pid="14" name="MSIP_Label_3094c1fb-3db8-4cce-b079-9b022302847f_Method">
    <vt:lpwstr>Standard</vt:lpwstr>
  </property>
  <property fmtid="{D5CDD505-2E9C-101B-9397-08002B2CF9AE}" pid="15" name="MSIP_Label_3094c1fb-3db8-4cce-b079-9b022302847f_Name">
    <vt:lpwstr>[Prod v5] C1 - Standard</vt:lpwstr>
  </property>
  <property fmtid="{D5CDD505-2E9C-101B-9397-08002B2CF9AE}" pid="16" name="MSIP_Label_3094c1fb-3db8-4cce-b079-9b022302847f_SiteId">
    <vt:lpwstr>035e5292-5a25-4509-bb08-a555f7d31a8b</vt:lpwstr>
  </property>
  <property fmtid="{D5CDD505-2E9C-101B-9397-08002B2CF9AE}" pid="17" name="MSIP_Label_3094c1fb-3db8-4cce-b079-9b022302847f_ActionId">
    <vt:lpwstr>76f4d095-1f4b-40e8-a718-f147bdca5ab8</vt:lpwstr>
  </property>
  <property fmtid="{D5CDD505-2E9C-101B-9397-08002B2CF9AE}" pid="18" name="MSIP_Label_3094c1fb-3db8-4cce-b079-9b022302847f_ContentBits">
    <vt:lpwstr>0</vt:lpwstr>
  </property>
  <property fmtid="{D5CDD505-2E9C-101B-9397-08002B2CF9AE}" pid="19" name="MSIP_Label_3094c1fb-3db8-4cce-b079-9b022302847f_Tag">
    <vt:lpwstr>10, 3, 0, 1</vt:lpwstr>
  </property>
</Properties>
</file>